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hidePivotFieldList="1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7 - Caractéristiques d'un Bien\02 - Concepts FMD et TRS\03 - Travail en Autonomie\04 - Thermoformeuse\Correction\"/>
    </mc:Choice>
  </mc:AlternateContent>
  <xr:revisionPtr revIDLastSave="0" documentId="13_ncr:40009_{CA325BCC-70CD-4C6B-BDAE-2A674513920A}" xr6:coauthVersionLast="45" xr6:coauthVersionMax="45" xr10:uidLastSave="{00000000-0000-0000-0000-000000000000}"/>
  <bookViews>
    <workbookView xWindow="-120" yWindow="-120" windowWidth="29040" windowHeight="16440" activeTab="5"/>
  </bookViews>
  <sheets>
    <sheet name="Hist Général 2017" sheetId="1" r:id="rId1"/>
    <sheet name="Hist Général 2018" sheetId="2" r:id="rId2"/>
    <sheet name="ID sous-systèmes" sheetId="3" r:id="rId3"/>
    <sheet name="ID Statform" sheetId="4" r:id="rId4"/>
    <sheet name="NT Statform" sheetId="5" r:id="rId5"/>
    <sheet name="Cout defaillance" sheetId="6" r:id="rId6"/>
  </sheets>
  <definedNames>
    <definedName name="Excel_BuiltIn__FilterDatabase_1">'Hist Général 2017'!$A$3:$I$98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6" l="1"/>
  <c r="M3" i="6" s="1"/>
  <c r="P3" i="6" s="1"/>
  <c r="L3" i="6"/>
  <c r="N3" i="6" s="1"/>
  <c r="O3" i="6"/>
  <c r="L3" i="3"/>
  <c r="M3" i="3"/>
  <c r="N3" i="3" s="1"/>
  <c r="L4" i="3"/>
  <c r="M4" i="3"/>
  <c r="N4" i="3"/>
  <c r="O4" i="3"/>
  <c r="L5" i="3"/>
  <c r="M5" i="3"/>
  <c r="N5" i="3" s="1"/>
  <c r="L6" i="3"/>
  <c r="M6" i="3"/>
  <c r="N6" i="3"/>
  <c r="O6" i="3"/>
  <c r="L7" i="3"/>
  <c r="M7" i="3"/>
  <c r="N7" i="3" s="1"/>
  <c r="L8" i="3"/>
  <c r="M8" i="3"/>
  <c r="N8" i="3"/>
  <c r="O8" i="3"/>
  <c r="L9" i="3"/>
  <c r="M9" i="3"/>
  <c r="N9" i="3" s="1"/>
  <c r="L10" i="3"/>
  <c r="M10" i="3"/>
  <c r="N10" i="3"/>
  <c r="O10" i="3"/>
  <c r="L11" i="3"/>
  <c r="M11" i="3"/>
  <c r="N11" i="3" s="1"/>
  <c r="O9" i="3" l="1"/>
  <c r="O7" i="3"/>
  <c r="O5" i="3"/>
  <c r="O3" i="3"/>
  <c r="O11" i="3"/>
</calcChain>
</file>

<file path=xl/sharedStrings.xml><?xml version="1.0" encoding="utf-8"?>
<sst xmlns="http://schemas.openxmlformats.org/spreadsheetml/2006/main" count="1740" uniqueCount="185">
  <si>
    <t>Dates</t>
  </si>
  <si>
    <t>Mach</t>
  </si>
  <si>
    <t>Défaillances</t>
  </si>
  <si>
    <t>Sous Systèmes</t>
  </si>
  <si>
    <t>Pièces changées</t>
  </si>
  <si>
    <t>Qte</t>
  </si>
  <si>
    <t>Durée interven. (h)</t>
  </si>
  <si>
    <t>Types Pannes</t>
  </si>
  <si>
    <t>Commentaires</t>
  </si>
  <si>
    <t>aspiration HS</t>
  </si>
  <si>
    <t>stat form</t>
  </si>
  <si>
    <t>vanne</t>
  </si>
  <si>
    <t>Pneum</t>
  </si>
  <si>
    <t>joint</t>
  </si>
  <si>
    <t>câble élec dénudé sur palan</t>
  </si>
  <si>
    <t>stat découp</t>
  </si>
  <si>
    <t>Elec</t>
  </si>
  <si>
    <t>refixé presse étoupe</t>
  </si>
  <si>
    <t>vérin HS</t>
  </si>
  <si>
    <t>contre moule</t>
  </si>
  <si>
    <t>tête norgren</t>
  </si>
  <si>
    <t>vérin montée HS</t>
  </si>
  <si>
    <t>empileur</t>
  </si>
  <si>
    <t>kit norgem</t>
  </si>
  <si>
    <t>électrovanne</t>
  </si>
  <si>
    <t>réparée en atelier</t>
  </si>
  <si>
    <t>amélioration fonctionnement</t>
  </si>
  <si>
    <t>bobine joucomatic</t>
  </si>
  <si>
    <t>distributeur smc</t>
  </si>
  <si>
    <t>électrovanne joucomatic</t>
  </si>
  <si>
    <t>03-fev</t>
  </si>
  <si>
    <t>piston double parker</t>
  </si>
  <si>
    <t>17-fev</t>
  </si>
  <si>
    <t>vis cassée colonne avant</t>
  </si>
  <si>
    <t>vis 3/4 x 45</t>
  </si>
  <si>
    <t>Méca</t>
  </si>
  <si>
    <t>18-fev</t>
  </si>
  <si>
    <t>vérin form group haut HS</t>
  </si>
  <si>
    <t>tige + flasque d2au49</t>
  </si>
  <si>
    <t>calage contre moule trop important</t>
  </si>
  <si>
    <t>25-fev</t>
  </si>
  <si>
    <t>tête vérin form group haut HS</t>
  </si>
  <si>
    <t>tête de vérin parker</t>
  </si>
  <si>
    <t>four du bas H 15 HS</t>
  </si>
  <si>
    <t>fours</t>
  </si>
  <si>
    <t>thermocouple</t>
  </si>
  <si>
    <t>quille form group bas HS</t>
  </si>
  <si>
    <t>recollé tampon</t>
  </si>
  <si>
    <t>chaîne trop haute trim group</t>
  </si>
  <si>
    <t>chaînes</t>
  </si>
  <si>
    <t xml:space="preserve">redressée </t>
  </si>
  <si>
    <t>revissé flasque + coups de pointeau</t>
  </si>
  <si>
    <t>came de blocage</t>
  </si>
  <si>
    <t>kit joint parker</t>
  </si>
  <si>
    <t>amélioration sécurité palan</t>
  </si>
  <si>
    <t>Amélioration</t>
  </si>
  <si>
    <t>rég sécu élec + pose mousse de protect</t>
  </si>
  <si>
    <t>tête de blocage</t>
  </si>
  <si>
    <t>vérin form group bas HS</t>
  </si>
  <si>
    <t>Hydrau</t>
  </si>
  <si>
    <t>manque huile de lubrification</t>
  </si>
  <si>
    <t>contact HS</t>
  </si>
  <si>
    <t>dérouleur</t>
  </si>
  <si>
    <t>contact omron</t>
  </si>
  <si>
    <t>vis droite cassée form haut</t>
  </si>
  <si>
    <t>vis droite</t>
  </si>
  <si>
    <t>mobilité four du bas HS</t>
  </si>
  <si>
    <t>refixé barre d'accrochage vérin</t>
  </si>
  <si>
    <t>frein form group haut HS</t>
  </si>
  <si>
    <t>frein de sécurité table</t>
  </si>
  <si>
    <t>occasion réparée en atelier</t>
  </si>
  <si>
    <t>modification sortie</t>
  </si>
  <si>
    <t>fabrication d'une courbe</t>
  </si>
  <si>
    <t>contact vérin AB HS</t>
  </si>
  <si>
    <t>contact norgren</t>
  </si>
  <si>
    <t>die cut HS</t>
  </si>
  <si>
    <t>flexible hydraulique</t>
  </si>
  <si>
    <t>gougons réglage hauteur table haute HS</t>
  </si>
  <si>
    <t>goujons sencorp</t>
  </si>
  <si>
    <t>mauvaise régulation fours</t>
  </si>
  <si>
    <t>rég PID sur sheet préheat</t>
  </si>
  <si>
    <t>press form HS</t>
  </si>
  <si>
    <t>air très sec</t>
  </si>
  <si>
    <t>clapet anti retour</t>
  </si>
  <si>
    <t>translation empileur HS</t>
  </si>
  <si>
    <t>réducteur + vis sans fin</t>
  </si>
  <si>
    <t>modif emplacement manette</t>
  </si>
  <si>
    <t>four de préchauf</t>
  </si>
  <si>
    <t>translation trim group HS</t>
  </si>
  <si>
    <t>transcodeur</t>
  </si>
  <si>
    <t>vérifier étalonnage</t>
  </si>
  <si>
    <t>kit joint parker 681</t>
  </si>
  <si>
    <t>déraillement far edge milieu</t>
  </si>
  <si>
    <t>carter chaîne</t>
  </si>
  <si>
    <t>fixation form group HS</t>
  </si>
  <si>
    <t>vérin trim group haut HS</t>
  </si>
  <si>
    <t>tête vérin trim group haut HS</t>
  </si>
  <si>
    <t>blocage poussoir AB</t>
  </si>
  <si>
    <t>cellule norgren M50</t>
  </si>
  <si>
    <t>lubrificateur sec</t>
  </si>
  <si>
    <t>décalage pas machine intermittent</t>
  </si>
  <si>
    <t>encod DRC 25 F011</t>
  </si>
  <si>
    <t>four du bas HS</t>
  </si>
  <si>
    <t>kit parker</t>
  </si>
  <si>
    <t>top seat</t>
  </si>
  <si>
    <t>fonctionnement irrégulier contre moule</t>
  </si>
  <si>
    <t>manque arrêt plast entrée four préch</t>
  </si>
  <si>
    <t>soudé un arrêt sur barre de maintien</t>
  </si>
  <si>
    <t>écartement auto HS</t>
  </si>
  <si>
    <t>relais idec RR3B 120v</t>
  </si>
  <si>
    <t>fuite air vérin haut</t>
  </si>
  <si>
    <t>tuyau cnomo</t>
  </si>
  <si>
    <t>fixation butée haute cassée</t>
  </si>
  <si>
    <t>refait filetage de fixation</t>
  </si>
  <si>
    <t>résistance ILHT 14 et 12 HS</t>
  </si>
  <si>
    <t>résistance sencorp</t>
  </si>
  <si>
    <t>résistance ILHT 1 HS</t>
  </si>
  <si>
    <t>four du haut H 17 HS</t>
  </si>
  <si>
    <t>9</t>
  </si>
  <si>
    <t>accouplement moteur HS</t>
  </si>
  <si>
    <t>accouplement conique</t>
  </si>
  <si>
    <t>10</t>
  </si>
  <si>
    <t>freins form group HS</t>
  </si>
  <si>
    <t>levier frein de table</t>
  </si>
  <si>
    <t>déraillement far edge</t>
  </si>
  <si>
    <t>Pnem</t>
  </si>
  <si>
    <t>latéral near edge haut HS</t>
  </si>
  <si>
    <t>relais crouzet</t>
  </si>
  <si>
    <t>latéral far edge haut HS</t>
  </si>
  <si>
    <t>tête vérin parker</t>
  </si>
  <si>
    <t>four du bas LHT HS</t>
  </si>
  <si>
    <t>relais duracool</t>
  </si>
  <si>
    <t>frein trim group bas HS</t>
  </si>
  <si>
    <t>frein de table</t>
  </si>
  <si>
    <t>four du bas n'avance pas</t>
  </si>
  <si>
    <t>sécurité capot protection HS</t>
  </si>
  <si>
    <t>contact télémécanique</t>
  </si>
  <si>
    <t>clé télémécanique</t>
  </si>
  <si>
    <t>chauffe HS</t>
  </si>
  <si>
    <t>colonnes dévissées</t>
  </si>
  <si>
    <t>fixations résistances latérales HS</t>
  </si>
  <si>
    <t>résistances LHT  HS</t>
  </si>
  <si>
    <t>relais statique crouzet</t>
  </si>
  <si>
    <t>transmission empileur HS</t>
  </si>
  <si>
    <t>fermeture portes near egde difficile</t>
  </si>
  <si>
    <t>roulement snr</t>
  </si>
  <si>
    <t>régulation moteur</t>
  </si>
  <si>
    <t>variateur</t>
  </si>
  <si>
    <t>clavier pupitre HS</t>
  </si>
  <si>
    <t>général</t>
  </si>
  <si>
    <t>clavier sencorp</t>
  </si>
  <si>
    <t>régulateur de débit smc</t>
  </si>
  <si>
    <t>tête vérin trim group bas HS</t>
  </si>
  <si>
    <t>montage sanz HS</t>
  </si>
  <si>
    <t>roulement skf</t>
  </si>
  <si>
    <t>kit norgren</t>
  </si>
  <si>
    <t>carter chaîne 2,10 m</t>
  </si>
  <si>
    <t>déraillement far edge arrière</t>
  </si>
  <si>
    <t>carter chaîne 2,94 m</t>
  </si>
  <si>
    <t>Sous / Système</t>
  </si>
  <si>
    <t>Nb pannes n</t>
  </si>
  <si>
    <t>Somme des tps d'arrêts</t>
  </si>
  <si>
    <t>Tps moyen d'intervention /t</t>
  </si>
  <si>
    <t>Tps d'indisponibilité n,/t</t>
  </si>
  <si>
    <t>Stat form</t>
  </si>
  <si>
    <t>Fours</t>
  </si>
  <si>
    <t>Contre moule</t>
  </si>
  <si>
    <t>Stat découpe</t>
  </si>
  <si>
    <t>Chaine</t>
  </si>
  <si>
    <t>Empileur</t>
  </si>
  <si>
    <t>Dérouleur</t>
  </si>
  <si>
    <t>Four de préchauffe</t>
  </si>
  <si>
    <t>Général</t>
  </si>
  <si>
    <t>Données</t>
  </si>
  <si>
    <t>NB - Durée interven. (h)</t>
  </si>
  <si>
    <t>Somme - Durée interven. (h)</t>
  </si>
  <si>
    <t>Moyenne - Durée interven. (h)</t>
  </si>
  <si>
    <t>Somme des durées d'intervention</t>
  </si>
  <si>
    <t>Nb d'interventions</t>
  </si>
  <si>
    <t>Cout MO</t>
  </si>
  <si>
    <t>Cout PR</t>
  </si>
  <si>
    <t>Cout Indispo</t>
  </si>
  <si>
    <t>Cout défaillance</t>
  </si>
  <si>
    <r>
      <t xml:space="preserve">SUJET </t>
    </r>
    <r>
      <rPr>
        <b/>
        <sz val="12"/>
        <rFont val="Arial"/>
        <family val="2"/>
      </rPr>
      <t xml:space="preserve">   HISTORIQUE  GENERAL   des pannes          Machines 9 et 10             pour l'année 2017</t>
    </r>
  </si>
  <si>
    <r>
      <t xml:space="preserve">SUJET </t>
    </r>
    <r>
      <rPr>
        <b/>
        <sz val="12"/>
        <rFont val="Arial"/>
        <family val="2"/>
      </rPr>
      <t xml:space="preserve">    HISTORIQUE  GENERAL   des pannes          Machines 9 et 10             pour l'année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</si>
</sst>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13">
    <xf numFmtId="0" fontId="0" fillId="0" borderId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49" fontId="4" fillId="0" borderId="0" xfId="0" applyNumberFormat="1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2" xfId="9" applyNumberFormat="1" applyFill="1" applyBorder="1" applyAlignment="1" applyProtection="1"/>
    <xf numFmtId="0" fontId="0" fillId="0" borderId="3" xfId="8" applyNumberFormat="1" applyFont="1" applyFill="1" applyBorder="1" applyAlignment="1" applyProtection="1"/>
    <xf numFmtId="0" fontId="9" fillId="0" borderId="4" xfId="9" applyNumberFormat="1" applyFill="1" applyBorder="1" applyAlignment="1" applyProtection="1"/>
    <xf numFmtId="0" fontId="9" fillId="0" borderId="5" xfId="9" applyNumberFormat="1" applyFill="1" applyBorder="1" applyAlignment="1" applyProtection="1"/>
    <xf numFmtId="0" fontId="0" fillId="0" borderId="6" xfId="7" applyNumberFormat="1" applyFont="1" applyFill="1" applyBorder="1" applyProtection="1">
      <alignment horizontal="left"/>
    </xf>
    <xf numFmtId="0" fontId="0" fillId="0" borderId="7" xfId="7" applyNumberFormat="1" applyFont="1" applyFill="1" applyBorder="1" applyProtection="1">
      <alignment horizontal="left"/>
    </xf>
    <xf numFmtId="0" fontId="0" fillId="0" borderId="8" xfId="7" applyNumberFormat="1" applyFont="1" applyFill="1" applyBorder="1" applyProtection="1">
      <alignment horizontal="left"/>
    </xf>
    <xf numFmtId="0" fontId="0" fillId="0" borderId="9" xfId="7" applyNumberFormat="1" applyFont="1" applyFill="1" applyBorder="1" applyProtection="1">
      <alignment horizontal="left"/>
    </xf>
    <xf numFmtId="0" fontId="9" fillId="0" borderId="10" xfId="12" applyNumberFormat="1" applyFill="1" applyBorder="1" applyAlignment="1" applyProtection="1"/>
    <xf numFmtId="2" fontId="9" fillId="0" borderId="0" xfId="12" applyNumberFormat="1" applyFill="1" applyBorder="1" applyAlignment="1" applyProtection="1"/>
    <xf numFmtId="2" fontId="9" fillId="0" borderId="11" xfId="12" applyNumberFormat="1" applyFill="1" applyBorder="1" applyAlignment="1" applyProtection="1"/>
    <xf numFmtId="0" fontId="0" fillId="0" borderId="2" xfId="7" applyNumberFormat="1" applyFont="1" applyFill="1" applyBorder="1" applyProtection="1">
      <alignment horizontal="left"/>
    </xf>
    <xf numFmtId="0" fontId="9" fillId="0" borderId="12" xfId="12" applyNumberFormat="1" applyFill="1" applyBorder="1" applyAlignment="1" applyProtection="1"/>
    <xf numFmtId="2" fontId="9" fillId="0" borderId="13" xfId="12" applyNumberFormat="1" applyFill="1" applyBorder="1" applyAlignment="1" applyProtection="1"/>
    <xf numFmtId="2" fontId="9" fillId="0" borderId="14" xfId="12" applyNumberFormat="1" applyFill="1" applyBorder="1" applyAlignment="1" applyProtection="1"/>
    <xf numFmtId="0" fontId="0" fillId="0" borderId="15" xfId="7" applyNumberFormat="1" applyFont="1" applyFill="1" applyBorder="1" applyProtection="1">
      <alignment horizontal="left"/>
    </xf>
    <xf numFmtId="0" fontId="9" fillId="0" borderId="6" xfId="12" applyNumberFormat="1" applyFill="1" applyBorder="1" applyAlignment="1" applyProtection="1"/>
    <xf numFmtId="2" fontId="9" fillId="0" borderId="7" xfId="12" applyNumberFormat="1" applyFill="1" applyBorder="1" applyAlignment="1" applyProtection="1"/>
    <xf numFmtId="2" fontId="9" fillId="0" borderId="8" xfId="12" applyNumberFormat="1" applyFill="1" applyBorder="1" applyAlignment="1" applyProtection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3">
    <cellStyle name="Normal" xfId="0" builtinId="0"/>
    <cellStyle name="Pilote de données - Catégorie" xfId="1"/>
    <cellStyle name="Pilote de données - Champ" xfId="2"/>
    <cellStyle name="Pilote de données - Coin" xfId="3"/>
    <cellStyle name="Pilote de données - Résultat" xfId="4"/>
    <cellStyle name="Pilote de données - Titre" xfId="5"/>
    <cellStyle name="Pilote de données - Valeur" xfId="6"/>
    <cellStyle name="Table du pilote - Catégorie" xfId="7"/>
    <cellStyle name="Table du pilote - Champ" xfId="8"/>
    <cellStyle name="Table du pilote - Coin" xfId="9"/>
    <cellStyle name="Table du pilote - Résultat" xfId="10"/>
    <cellStyle name="Table du pilote - Titre" xfId="11"/>
    <cellStyle name="Table du pilote - Valeur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57206452384307E-2"/>
          <c:y val="4.6345891728449003E-2"/>
          <c:w val="0.71893890355173284"/>
          <c:h val="0.8431387225983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 sous-systèmes'!$O$2:$O$2</c:f>
              <c:strCache>
                <c:ptCount val="1"/>
                <c:pt idx="0">
                  <c:v>Tps d'indisponibilité n,/t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'ID sous-systèmes'!$K$3:$K$11</c:f>
              <c:strCache>
                <c:ptCount val="9"/>
                <c:pt idx="0">
                  <c:v>Stat form</c:v>
                </c:pt>
                <c:pt idx="1">
                  <c:v>Fours</c:v>
                </c:pt>
                <c:pt idx="2">
                  <c:v>Contre moule</c:v>
                </c:pt>
                <c:pt idx="3">
                  <c:v>Stat découpe</c:v>
                </c:pt>
                <c:pt idx="4">
                  <c:v>Chaine</c:v>
                </c:pt>
                <c:pt idx="5">
                  <c:v>Empileur</c:v>
                </c:pt>
                <c:pt idx="6">
                  <c:v>Dérouleur</c:v>
                </c:pt>
                <c:pt idx="7">
                  <c:v>Four de préchauffe</c:v>
                </c:pt>
                <c:pt idx="8">
                  <c:v>Général</c:v>
                </c:pt>
              </c:strCache>
            </c:strRef>
          </c:cat>
          <c:val>
            <c:numRef>
              <c:f>'ID sous-systèmes'!$O$3:$O$11</c:f>
              <c:numCache>
                <c:formatCode>General</c:formatCode>
                <c:ptCount val="9"/>
                <c:pt idx="0">
                  <c:v>57.25</c:v>
                </c:pt>
                <c:pt idx="1">
                  <c:v>18.5</c:v>
                </c:pt>
                <c:pt idx="2">
                  <c:v>16.25</c:v>
                </c:pt>
                <c:pt idx="3">
                  <c:v>12.5</c:v>
                </c:pt>
                <c:pt idx="4">
                  <c:v>10.5</c:v>
                </c:pt>
                <c:pt idx="5">
                  <c:v>9.25</c:v>
                </c:pt>
                <c:pt idx="6">
                  <c:v>5.5</c:v>
                </c:pt>
                <c:pt idx="7">
                  <c:v>2.5</c:v>
                </c:pt>
                <c:pt idx="8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9-44A6-94BF-845066558D46}"/>
            </c:ext>
          </c:extLst>
        </c:ser>
        <c:ser>
          <c:idx val="1"/>
          <c:order val="1"/>
          <c:tx>
            <c:strRef>
              <c:f>'ID sous-systèmes'!$L$2:$L$2</c:f>
              <c:strCache>
                <c:ptCount val="1"/>
                <c:pt idx="0">
                  <c:v>Nb pannes n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'ID sous-systèmes'!$K$3:$K$11</c:f>
              <c:strCache>
                <c:ptCount val="9"/>
                <c:pt idx="0">
                  <c:v>Stat form</c:v>
                </c:pt>
                <c:pt idx="1">
                  <c:v>Fours</c:v>
                </c:pt>
                <c:pt idx="2">
                  <c:v>Contre moule</c:v>
                </c:pt>
                <c:pt idx="3">
                  <c:v>Stat découpe</c:v>
                </c:pt>
                <c:pt idx="4">
                  <c:v>Chaine</c:v>
                </c:pt>
                <c:pt idx="5">
                  <c:v>Empileur</c:v>
                </c:pt>
                <c:pt idx="6">
                  <c:v>Dérouleur</c:v>
                </c:pt>
                <c:pt idx="7">
                  <c:v>Four de préchauffe</c:v>
                </c:pt>
                <c:pt idx="8">
                  <c:v>Général</c:v>
                </c:pt>
              </c:strCache>
            </c:strRef>
          </c:cat>
          <c:val>
            <c:numRef>
              <c:f>'ID sous-systèmes'!$L$3:$L$11</c:f>
              <c:numCache>
                <c:formatCode>General</c:formatCode>
                <c:ptCount val="9"/>
                <c:pt idx="0">
                  <c:v>50</c:v>
                </c:pt>
                <c:pt idx="1">
                  <c:v>24</c:v>
                </c:pt>
                <c:pt idx="2">
                  <c:v>25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9-44A6-94BF-845066558D46}"/>
            </c:ext>
          </c:extLst>
        </c:ser>
        <c:ser>
          <c:idx val="2"/>
          <c:order val="2"/>
          <c:tx>
            <c:strRef>
              <c:f>'ID sous-systèmes'!$N$2:$N$2</c:f>
              <c:strCache>
                <c:ptCount val="1"/>
                <c:pt idx="0">
                  <c:v>Tps moyen d'intervention /t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'ID sous-systèmes'!$K$3:$K$11</c:f>
              <c:strCache>
                <c:ptCount val="9"/>
                <c:pt idx="0">
                  <c:v>Stat form</c:v>
                </c:pt>
                <c:pt idx="1">
                  <c:v>Fours</c:v>
                </c:pt>
                <c:pt idx="2">
                  <c:v>Contre moule</c:v>
                </c:pt>
                <c:pt idx="3">
                  <c:v>Stat découpe</c:v>
                </c:pt>
                <c:pt idx="4">
                  <c:v>Chaine</c:v>
                </c:pt>
                <c:pt idx="5">
                  <c:v>Empileur</c:v>
                </c:pt>
                <c:pt idx="6">
                  <c:v>Dérouleur</c:v>
                </c:pt>
                <c:pt idx="7">
                  <c:v>Four de préchauffe</c:v>
                </c:pt>
                <c:pt idx="8">
                  <c:v>Général</c:v>
                </c:pt>
              </c:strCache>
            </c:strRef>
          </c:cat>
          <c:val>
            <c:numRef>
              <c:f>'ID sous-systèmes'!$N$3:$N$11</c:f>
              <c:numCache>
                <c:formatCode>0.00</c:formatCode>
                <c:ptCount val="9"/>
                <c:pt idx="0">
                  <c:v>1.145</c:v>
                </c:pt>
                <c:pt idx="1">
                  <c:v>0.77083333333333337</c:v>
                </c:pt>
                <c:pt idx="2">
                  <c:v>0.65</c:v>
                </c:pt>
                <c:pt idx="3">
                  <c:v>0.8928571428571429</c:v>
                </c:pt>
                <c:pt idx="4">
                  <c:v>1.3125</c:v>
                </c:pt>
                <c:pt idx="5">
                  <c:v>1.0277777777777777</c:v>
                </c:pt>
                <c:pt idx="6">
                  <c:v>0.55000000000000004</c:v>
                </c:pt>
                <c:pt idx="7">
                  <c:v>0.83333333333333337</c:v>
                </c:pt>
                <c:pt idx="8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29-44A6-94BF-845066558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711024"/>
        <c:axId val="1"/>
      </c:barChart>
      <c:catAx>
        <c:axId val="49071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0711024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6511661329341"/>
          <c:y val="0.41176542266429694"/>
          <c:w val="0.20989155909060656"/>
          <c:h val="0.114082195023874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56122688475018E-2"/>
          <c:y val="5.0980489775754013E-2"/>
          <c:w val="0.67753703098702511"/>
          <c:h val="0.72745237333864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'NT Statform'!$C$4</c:f>
              <c:strCache>
                <c:ptCount val="1"/>
                <c:pt idx="0">
                  <c:v>Somme - Durée interven. (h)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'NT Statform'!$A$5:$A$17</c:f>
              <c:strCache>
                <c:ptCount val="13"/>
                <c:pt idx="0">
                  <c:v>vérin form group haut HS</c:v>
                </c:pt>
                <c:pt idx="1">
                  <c:v>tête vérin form group haut HS</c:v>
                </c:pt>
                <c:pt idx="2">
                  <c:v>vérin form group bas HS</c:v>
                </c:pt>
                <c:pt idx="3">
                  <c:v>aspiration HS</c:v>
                </c:pt>
                <c:pt idx="4">
                  <c:v>frein form group haut HS</c:v>
                </c:pt>
                <c:pt idx="5">
                  <c:v>freins form group HS</c:v>
                </c:pt>
                <c:pt idx="6">
                  <c:v>fixation form group HS</c:v>
                </c:pt>
                <c:pt idx="7">
                  <c:v>gougons réglage hauteur table haute HS</c:v>
                </c:pt>
                <c:pt idx="8">
                  <c:v>fixation butée haute cassée</c:v>
                </c:pt>
                <c:pt idx="9">
                  <c:v>press form HS</c:v>
                </c:pt>
                <c:pt idx="10">
                  <c:v>quille form group bas HS</c:v>
                </c:pt>
                <c:pt idx="11">
                  <c:v>vis cassée colonne avant</c:v>
                </c:pt>
                <c:pt idx="12">
                  <c:v>vis droite cassée form haut</c:v>
                </c:pt>
              </c:strCache>
            </c:strRef>
          </c:cat>
          <c:val>
            <c:numRef>
              <c:f>'NT Statform'!$C$5:$C$17</c:f>
              <c:numCache>
                <c:formatCode>0.00</c:formatCode>
                <c:ptCount val="13"/>
                <c:pt idx="0">
                  <c:v>18.75</c:v>
                </c:pt>
                <c:pt idx="1">
                  <c:v>10.5</c:v>
                </c:pt>
                <c:pt idx="2">
                  <c:v>10</c:v>
                </c:pt>
                <c:pt idx="3">
                  <c:v>5.75</c:v>
                </c:pt>
                <c:pt idx="4">
                  <c:v>3</c:v>
                </c:pt>
                <c:pt idx="5">
                  <c:v>2.25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0.25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A-494B-A3F9-14E599C25D80}"/>
            </c:ext>
          </c:extLst>
        </c:ser>
        <c:ser>
          <c:idx val="1"/>
          <c:order val="1"/>
          <c:tx>
            <c:strRef>
              <c:f>'NT Statform'!$B$4</c:f>
              <c:strCache>
                <c:ptCount val="1"/>
                <c:pt idx="0">
                  <c:v>NB - Durée interven. (h)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'NT Statform'!$A$5:$A$17</c:f>
              <c:strCache>
                <c:ptCount val="13"/>
                <c:pt idx="0">
                  <c:v>vérin form group haut HS</c:v>
                </c:pt>
                <c:pt idx="1">
                  <c:v>tête vérin form group haut HS</c:v>
                </c:pt>
                <c:pt idx="2">
                  <c:v>vérin form group bas HS</c:v>
                </c:pt>
                <c:pt idx="3">
                  <c:v>aspiration HS</c:v>
                </c:pt>
                <c:pt idx="4">
                  <c:v>frein form group haut HS</c:v>
                </c:pt>
                <c:pt idx="5">
                  <c:v>freins form group HS</c:v>
                </c:pt>
                <c:pt idx="6">
                  <c:v>fixation form group HS</c:v>
                </c:pt>
                <c:pt idx="7">
                  <c:v>gougons réglage hauteur table haute HS</c:v>
                </c:pt>
                <c:pt idx="8">
                  <c:v>fixation butée haute cassée</c:v>
                </c:pt>
                <c:pt idx="9">
                  <c:v>press form HS</c:v>
                </c:pt>
                <c:pt idx="10">
                  <c:v>quille form group bas HS</c:v>
                </c:pt>
                <c:pt idx="11">
                  <c:v>vis cassée colonne avant</c:v>
                </c:pt>
                <c:pt idx="12">
                  <c:v>vis droite cassée form haut</c:v>
                </c:pt>
              </c:strCache>
            </c:strRef>
          </c:cat>
          <c:val>
            <c:numRef>
              <c:f>'NT Statform'!$B$5:$B$17</c:f>
              <c:numCache>
                <c:formatCode>General</c:formatCode>
                <c:ptCount val="13"/>
                <c:pt idx="0">
                  <c:v>16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A-494B-A3F9-14E599C25D80}"/>
            </c:ext>
          </c:extLst>
        </c:ser>
        <c:ser>
          <c:idx val="2"/>
          <c:order val="2"/>
          <c:tx>
            <c:strRef>
              <c:f>'NT Statform'!$D$4</c:f>
              <c:strCache>
                <c:ptCount val="1"/>
                <c:pt idx="0">
                  <c:v>Moyenne - Durée interven. (h)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'NT Statform'!$A$5:$A$17</c:f>
              <c:strCache>
                <c:ptCount val="13"/>
                <c:pt idx="0">
                  <c:v>vérin form group haut HS</c:v>
                </c:pt>
                <c:pt idx="1">
                  <c:v>tête vérin form group haut HS</c:v>
                </c:pt>
                <c:pt idx="2">
                  <c:v>vérin form group bas HS</c:v>
                </c:pt>
                <c:pt idx="3">
                  <c:v>aspiration HS</c:v>
                </c:pt>
                <c:pt idx="4">
                  <c:v>frein form group haut HS</c:v>
                </c:pt>
                <c:pt idx="5">
                  <c:v>freins form group HS</c:v>
                </c:pt>
                <c:pt idx="6">
                  <c:v>fixation form group HS</c:v>
                </c:pt>
                <c:pt idx="7">
                  <c:v>gougons réglage hauteur table haute HS</c:v>
                </c:pt>
                <c:pt idx="8">
                  <c:v>fixation butée haute cassée</c:v>
                </c:pt>
                <c:pt idx="9">
                  <c:v>press form HS</c:v>
                </c:pt>
                <c:pt idx="10">
                  <c:v>quille form group bas HS</c:v>
                </c:pt>
                <c:pt idx="11">
                  <c:v>vis cassée colonne avant</c:v>
                </c:pt>
                <c:pt idx="12">
                  <c:v>vis droite cassée form haut</c:v>
                </c:pt>
              </c:strCache>
            </c:strRef>
          </c:cat>
          <c:val>
            <c:numRef>
              <c:f>'NT Statform'!$D$5:$D$17</c:f>
              <c:numCache>
                <c:formatCode>0.00</c:formatCode>
                <c:ptCount val="13"/>
                <c:pt idx="0">
                  <c:v>1.171875</c:v>
                </c:pt>
                <c:pt idx="1">
                  <c:v>1.5</c:v>
                </c:pt>
                <c:pt idx="2">
                  <c:v>1.25</c:v>
                </c:pt>
                <c:pt idx="3">
                  <c:v>0.8214285714285714</c:v>
                </c:pt>
                <c:pt idx="4">
                  <c:v>1.5</c:v>
                </c:pt>
                <c:pt idx="5">
                  <c:v>1.125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0.5</c:v>
                </c:pt>
                <c:pt idx="11">
                  <c:v>0.25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5A-494B-A3F9-14E599C2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712336"/>
        <c:axId val="1"/>
      </c:barChart>
      <c:catAx>
        <c:axId val="49071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0712336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07819349877515"/>
          <c:y val="0.35294185229368163"/>
          <c:w val="0.22946886967475005"/>
          <c:h val="0.125490436371086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66675</xdr:rowOff>
    </xdr:from>
    <xdr:to>
      <xdr:col>14</xdr:col>
      <xdr:colOff>1724025</xdr:colOff>
      <xdr:row>37</xdr:row>
      <xdr:rowOff>85725</xdr:rowOff>
    </xdr:to>
    <xdr:graphicFrame macro="">
      <xdr:nvGraphicFramePr>
        <xdr:cNvPr id="3073" name="Graphique 1">
          <a:extLst>
            <a:ext uri="{FF2B5EF4-FFF2-40B4-BE49-F238E27FC236}">
              <a16:creationId xmlns:a16="http://schemas.microsoft.com/office/drawing/2014/main" id="{284395B4-1B33-4D89-BAD3-12230697F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40</xdr:row>
      <xdr:rowOff>28575</xdr:rowOff>
    </xdr:from>
    <xdr:to>
      <xdr:col>13</xdr:col>
      <xdr:colOff>1704975</xdr:colOff>
      <xdr:row>58</xdr:row>
      <xdr:rowOff>161925</xdr:rowOff>
    </xdr:to>
    <xdr:sp macro="" textlink="" fLocksText="0">
      <xdr:nvSpPr>
        <xdr:cNvPr id="3074" name="Text 2">
          <a:extLst>
            <a:ext uri="{FF2B5EF4-FFF2-40B4-BE49-F238E27FC236}">
              <a16:creationId xmlns:a16="http://schemas.microsoft.com/office/drawing/2014/main" id="{6952FC20-7A37-4DE9-835E-4E6930352E17}"/>
            </a:ext>
          </a:extLst>
        </xdr:cNvPr>
        <xdr:cNvSpPr txBox="1">
          <a:spLocks noChangeArrowheads="1"/>
        </xdr:cNvSpPr>
      </xdr:nvSpPr>
      <xdr:spPr bwMode="auto">
        <a:xfrm>
          <a:off x="8943975" y="8639175"/>
          <a:ext cx="5743575" cy="41624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fr-FR" sz="12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critère à prendre en compte : LE TEMPS D'INDISPONIBILITE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C'est le sous-système STATFORM qui cumule le plus de temps d'arrêt (environ 57 heures), c'est donc lui qui pénalise le plus la thermoformeuse,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indisponibilité peut avoir 2 causes : la FIABILITE de la presse et/ou sa MAINTENABILITE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L'analyse simultanée des graphes du nombre de pannes et du temps moyen d'intervention montre qu'il s'agit plus d'un problème de fiabilité (50 pannes),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faut donc déterminer d'où proviennent ces pannes,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17</xdr:row>
      <xdr:rowOff>19050</xdr:rowOff>
    </xdr:from>
    <xdr:to>
      <xdr:col>4</xdr:col>
      <xdr:colOff>704850</xdr:colOff>
      <xdr:row>47</xdr:row>
      <xdr:rowOff>19050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1D1EFF99-12DE-499D-B4DA-B19F7D5BE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133350</xdr:colOff>
      <xdr:row>48</xdr:row>
      <xdr:rowOff>76200</xdr:rowOff>
    </xdr:from>
    <xdr:to>
      <xdr:col>2</xdr:col>
      <xdr:colOff>1447800</xdr:colOff>
      <xdr:row>58</xdr:row>
      <xdr:rowOff>152400</xdr:rowOff>
    </xdr:to>
    <xdr:sp macro="" textlink="" fLocksText="0">
      <xdr:nvSpPr>
        <xdr:cNvPr id="5122" name="Text Box 2">
          <a:extLst>
            <a:ext uri="{FF2B5EF4-FFF2-40B4-BE49-F238E27FC236}">
              <a16:creationId xmlns:a16="http://schemas.microsoft.com/office/drawing/2014/main" id="{68DD40FF-9913-408C-8E90-37871986FBB7}"/>
            </a:ext>
          </a:extLst>
        </xdr:cNvPr>
        <xdr:cNvSpPr txBox="1">
          <a:spLocks noChangeArrowheads="1"/>
        </xdr:cNvSpPr>
      </xdr:nvSpPr>
      <xdr:spPr bwMode="auto">
        <a:xfrm>
          <a:off x="133350" y="7848600"/>
          <a:ext cx="5200650" cy="16954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 constate que les vérins « Form group » Haut et Bas représentent le plus d'heures d'arrêts.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 sont donc ces vérins qui pénalisent le plus le sous-système « STATFORM » et donc la presse.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L'analyse des graphes du nombre de pannes et de la durée moyenne d'intervention montre que les pannes sont très nombreuses (31 pannes).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Ces vérins présentent donc des problèmes de fiabilité,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résoudre ces problèmes de fiabilité, une maintenance améliorative, voire une reconception, du système « Form Group » est à étudier,</a:t>
          </a:r>
        </a:p>
      </xdr:txBody>
    </xdr:sp>
    <xdr:clientData/>
  </xdr:twoCellAnchor>
  <xdr:twoCellAnchor>
    <xdr:from>
      <xdr:col>3</xdr:col>
      <xdr:colOff>40821</xdr:colOff>
      <xdr:row>48</xdr:row>
      <xdr:rowOff>149679</xdr:rowOff>
    </xdr:from>
    <xdr:to>
      <xdr:col>7</xdr:col>
      <xdr:colOff>108857</xdr:colOff>
      <xdr:row>59</xdr:row>
      <xdr:rowOff>144236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7BA5ED6-2A4B-42F2-8D4B-0EE96009BA6A}"/>
            </a:ext>
          </a:extLst>
        </xdr:cNvPr>
        <xdr:cNvSpPr txBox="1"/>
      </xdr:nvSpPr>
      <xdr:spPr>
        <a:xfrm>
          <a:off x="5599339" y="7987393"/>
          <a:ext cx="414337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station de formage</a:t>
          </a:r>
          <a:r>
            <a:rPr lang="fr-FR" sz="1100" baseline="0"/>
            <a:t> est le sous-systéme le moins disponible (environ 60 heures d'arrets sur 2 ans). C'est sa fiabilité qui le penalise (50 interventions, soient environ 2 pannes par mois).</a:t>
          </a:r>
        </a:p>
        <a:p>
          <a:r>
            <a:rPr lang="fr-FR" sz="1100" baseline="0"/>
            <a:t>L'ensemble "tige + flasque des vérins Form Group" qui pose  problème (16 changements en 2 ans pour un cout d'environ 11000€).</a:t>
          </a:r>
        </a:p>
        <a:p>
          <a:r>
            <a:rPr lang="fr-FR" sz="1100" baseline="0"/>
            <a:t>La tige se détériore à cause d'un mauvais calage du contre-moule (arc-boutement).</a:t>
          </a:r>
        </a:p>
        <a:p>
          <a:r>
            <a:rPr lang="fr-FR" sz="1100" baseline="0"/>
            <a:t>Une solution serait de revoir le système de guidage des plaques supérieures ou inférieures.</a:t>
          </a:r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28575</xdr:colOff>
      <xdr:row>5</xdr:row>
      <xdr:rowOff>171450</xdr:rowOff>
    </xdr:from>
    <xdr:to>
      <xdr:col>14</xdr:col>
      <xdr:colOff>438150</xdr:colOff>
      <xdr:row>7</xdr:row>
      <xdr:rowOff>133350</xdr:rowOff>
    </xdr:to>
    <xdr:sp macro="" textlink="" fLocksText="0">
      <xdr:nvSpPr>
        <xdr:cNvPr id="6145" name="Text Box 1">
          <a:extLst>
            <a:ext uri="{FF2B5EF4-FFF2-40B4-BE49-F238E27FC236}">
              <a16:creationId xmlns:a16="http://schemas.microsoft.com/office/drawing/2014/main" id="{F5CD0AA8-0FA1-4A90-A274-5BF472B2B0FB}"/>
            </a:ext>
          </a:extLst>
        </xdr:cNvPr>
        <xdr:cNvSpPr txBox="1">
          <a:spLocks noChangeArrowheads="1"/>
        </xdr:cNvSpPr>
      </xdr:nvSpPr>
      <xdr:spPr bwMode="auto">
        <a:xfrm>
          <a:off x="8210550" y="1952625"/>
          <a:ext cx="3886200" cy="5334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maintenance améliorative à réaliser devra être rentable et permettre d'économiser ces 10976€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" refreshedDate="51901.029652778001" createdVersion="1" recordCount="50" upgradeOnRefresh="1">
  <cacheSource type="worksheet">
    <worksheetSource ref="B1:I51" sheet="ID Statform"/>
  </cacheSource>
  <cacheFields count="8">
    <cacheField name="Mach" numFmtId="0">
      <sharedItems containsMixedTypes="1" containsNumber="1" containsInteger="1" minValue="9" maxValue="10" count="4">
        <n v="10"/>
        <n v="9"/>
        <s v="10"/>
        <s v="9"/>
      </sharedItems>
    </cacheField>
    <cacheField name="Défaillances" numFmtId="0">
      <sharedItems count="13">
        <s v="aspiration HS"/>
        <s v="vis cassée colonne avant"/>
        <s v="vérin form group haut HS"/>
        <s v="tête vérin form group haut HS"/>
        <s v="quille form group bas HS"/>
        <s v="vérin form group bas HS"/>
        <s v="vis droite cassée form haut"/>
        <s v="frein form group haut HS"/>
        <s v="gougons réglage hauteur table haute HS"/>
        <s v="press form HS"/>
        <s v="fixation form group HS"/>
        <s v="fixation butée haute cassée"/>
        <s v="freins form group HS"/>
      </sharedItems>
    </cacheField>
    <cacheField name="Sous Systèmes" numFmtId="0">
      <sharedItems count="1">
        <s v="stat form"/>
      </sharedItems>
    </cacheField>
    <cacheField name="Pièces changées" numFmtId="0">
      <sharedItems containsBlank="1" count="18">
        <s v="vanne"/>
        <s v="joint"/>
        <s v="électrovanne"/>
        <s v="piston double parker"/>
        <s v="vis 3/4 x 45"/>
        <s v="tige + flasque d2au49"/>
        <s v="tête de vérin parker"/>
        <m/>
        <s v="kit joint parker"/>
        <s v="vis droite"/>
        <s v="frein de sécurité table"/>
        <s v="goujons sencorp"/>
        <s v="clapet anti retour"/>
        <s v="kit joint parker 681"/>
        <s v="levier frein de table"/>
        <s v="tête vérin parker"/>
        <s v="frein de table"/>
        <s v="régulateur de débit smc"/>
      </sharedItems>
    </cacheField>
    <cacheField name="Qte" numFmtId="0">
      <sharedItems containsString="0" containsBlank="1" containsNumber="1" containsInteger="1" minValue="1" maxValue="4" count="4">
        <n v="1"/>
        <m/>
        <n v="3"/>
        <n v="4"/>
      </sharedItems>
    </cacheField>
    <cacheField name="Durée interven. (h)" numFmtId="0">
      <sharedItems containsSemiMixedTypes="0" containsString="0" containsNumber="1" minValue="0.25" maxValue="2" count="6">
        <n v="1"/>
        <n v="0.5"/>
        <n v="0.25"/>
        <n v="1.5"/>
        <n v="2"/>
        <n v="0.75"/>
      </sharedItems>
    </cacheField>
    <cacheField name="Types Pannes" numFmtId="0">
      <sharedItems count="5">
        <s v="Pneum"/>
        <s v="Elec"/>
        <s v="Méca"/>
        <s v="Hydrau"/>
        <s v="Pnem"/>
      </sharedItems>
    </cacheField>
    <cacheField name="Commentaires" numFmtId="0">
      <sharedItems containsBlank="1" count="10">
        <m/>
        <s v="réparée en atelier"/>
        <s v="calage contre moule trop important"/>
        <s v="recollé tampon"/>
        <s v="revissé flasque + coups de pointeau"/>
        <s v="manque huile de lubrification"/>
        <s v="occasion réparée en atelier"/>
        <s v="air très sec"/>
        <s v="lubrificateur sec"/>
        <s v="refait filetage de fix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0" applyNumberFormats="0" applyBorderFormats="0" applyFontFormats="0" applyPatternFormats="0" applyAlignmentFormats="0" applyWidthHeightFormats="1" dataCaption="Données" showItems="0" showMultipleLabel="0" showMemberPropertyTips="0" enableDrill="0" useAutoFormatting="1" rowGrandTotals="0" colGrandTotals="0" itemPrintTitles="1" indent="0" compact="0" compactData="0" gridDropZones="1">
  <location ref="A3:D17" firstHeaderRow="0" firstDataRow="2" firstDataCol="1"/>
  <pivotFields count="8">
    <pivotField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itemPageCount="0" sortType="ascending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-2"/>
  </colFields>
  <colItems count="3">
    <i>
      <x/>
    </i>
    <i>
      <x/>
    </i>
    <i>
      <x/>
    </i>
  </colItems>
  <dataFields count="3">
    <dataField name="NB - Durée interven. (h)" fld="5" subtotal="count" baseField="0" baseItem="0"/>
    <dataField name="Somme - Durée interven. (h)" fld="5" baseField="0" baseItem="0"/>
    <dataField name="Moyenne - Durée interven. (h)" fld="5" subtotal="average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140" zoomScaleNormal="140" workbookViewId="0">
      <selection activeCell="A2" sqref="A2"/>
    </sheetView>
  </sheetViews>
  <sheetFormatPr baseColWidth="10" defaultRowHeight="12.75" x14ac:dyDescent="0.2"/>
  <cols>
    <col min="1" max="1" width="8.7109375" style="1" customWidth="1"/>
    <col min="2" max="2" width="5.7109375" style="2" customWidth="1"/>
    <col min="3" max="3" width="30.7109375" style="2" customWidth="1"/>
    <col min="4" max="4" width="12.7109375" style="3" customWidth="1"/>
    <col min="5" max="5" width="20.7109375" style="4" customWidth="1"/>
    <col min="6" max="6" width="8.7109375" style="5" customWidth="1"/>
    <col min="7" max="7" width="8.7109375" style="6" customWidth="1"/>
    <col min="8" max="8" width="8.7109375" style="7" customWidth="1"/>
    <col min="9" max="9" width="30.7109375" style="8" customWidth="1"/>
  </cols>
  <sheetData>
    <row r="1" spans="1:9" ht="15.75" x14ac:dyDescent="0.25">
      <c r="A1" s="54" t="s">
        <v>183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s="9"/>
      <c r="B2" s="10"/>
      <c r="C2" s="10"/>
      <c r="D2" s="11"/>
      <c r="E2" s="11"/>
      <c r="F2" s="12"/>
      <c r="G2" s="13"/>
      <c r="H2" s="10"/>
      <c r="I2" s="14"/>
    </row>
    <row r="3" spans="1:9" ht="33.75" x14ac:dyDescent="0.2">
      <c r="A3" s="15" t="s">
        <v>0</v>
      </c>
      <c r="B3" s="16" t="s">
        <v>1</v>
      </c>
      <c r="C3" s="16" t="s">
        <v>2</v>
      </c>
      <c r="D3" s="17" t="s">
        <v>3</v>
      </c>
      <c r="E3" s="17" t="s">
        <v>4</v>
      </c>
      <c r="F3" s="18" t="s">
        <v>5</v>
      </c>
      <c r="G3" s="19" t="s">
        <v>6</v>
      </c>
      <c r="H3" s="17" t="s">
        <v>7</v>
      </c>
      <c r="I3" s="16" t="s">
        <v>8</v>
      </c>
    </row>
    <row r="4" spans="1:9" x14ac:dyDescent="0.2">
      <c r="A4" s="20">
        <v>38720</v>
      </c>
      <c r="B4" s="21">
        <v>10</v>
      </c>
      <c r="C4" s="21" t="s">
        <v>9</v>
      </c>
      <c r="D4" s="22" t="s">
        <v>10</v>
      </c>
      <c r="E4" s="22" t="s">
        <v>11</v>
      </c>
      <c r="F4" s="23">
        <v>1</v>
      </c>
      <c r="G4" s="24">
        <v>1</v>
      </c>
      <c r="H4" s="21" t="s">
        <v>12</v>
      </c>
      <c r="I4" s="21"/>
    </row>
    <row r="5" spans="1:9" x14ac:dyDescent="0.2">
      <c r="A5" s="20">
        <v>38721</v>
      </c>
      <c r="B5" s="21">
        <v>10</v>
      </c>
      <c r="C5" s="21" t="s">
        <v>9</v>
      </c>
      <c r="D5" s="22" t="s">
        <v>10</v>
      </c>
      <c r="E5" s="22" t="s">
        <v>13</v>
      </c>
      <c r="F5" s="23">
        <v>1</v>
      </c>
      <c r="G5" s="24">
        <v>0.5</v>
      </c>
      <c r="H5" s="21" t="s">
        <v>12</v>
      </c>
      <c r="I5" s="21"/>
    </row>
    <row r="6" spans="1:9" x14ac:dyDescent="0.2">
      <c r="A6" s="20">
        <v>38724</v>
      </c>
      <c r="B6" s="21">
        <v>9</v>
      </c>
      <c r="C6" s="21" t="s">
        <v>14</v>
      </c>
      <c r="D6" s="22" t="s">
        <v>15</v>
      </c>
      <c r="E6" s="22"/>
      <c r="F6" s="23"/>
      <c r="G6" s="24">
        <v>0.25</v>
      </c>
      <c r="H6" s="21" t="s">
        <v>16</v>
      </c>
      <c r="I6" s="25" t="s">
        <v>17</v>
      </c>
    </row>
    <row r="7" spans="1:9" x14ac:dyDescent="0.2">
      <c r="A7" s="20">
        <v>38724</v>
      </c>
      <c r="B7" s="21">
        <v>10</v>
      </c>
      <c r="C7" s="21" t="s">
        <v>18</v>
      </c>
      <c r="D7" s="22" t="s">
        <v>19</v>
      </c>
      <c r="E7" s="22" t="s">
        <v>20</v>
      </c>
      <c r="F7" s="23">
        <v>1</v>
      </c>
      <c r="G7" s="24">
        <v>1.5</v>
      </c>
      <c r="H7" s="21" t="s">
        <v>12</v>
      </c>
      <c r="I7" s="25"/>
    </row>
    <row r="8" spans="1:9" x14ac:dyDescent="0.2">
      <c r="A8" s="20">
        <v>38724</v>
      </c>
      <c r="B8" s="21">
        <v>10</v>
      </c>
      <c r="C8" s="21" t="s">
        <v>21</v>
      </c>
      <c r="D8" s="22" t="s">
        <v>22</v>
      </c>
      <c r="E8" s="22" t="s">
        <v>23</v>
      </c>
      <c r="F8" s="23">
        <v>1</v>
      </c>
      <c r="G8" s="24">
        <v>1</v>
      </c>
      <c r="H8" s="21" t="s">
        <v>12</v>
      </c>
      <c r="I8" s="25"/>
    </row>
    <row r="9" spans="1:9" x14ac:dyDescent="0.2">
      <c r="A9" s="20">
        <v>38732</v>
      </c>
      <c r="B9" s="21">
        <v>9</v>
      </c>
      <c r="C9" s="21" t="s">
        <v>9</v>
      </c>
      <c r="D9" s="22" t="s">
        <v>10</v>
      </c>
      <c r="E9" s="22" t="s">
        <v>24</v>
      </c>
      <c r="F9" s="23">
        <v>1</v>
      </c>
      <c r="G9" s="24">
        <v>0.25</v>
      </c>
      <c r="H9" s="21" t="s">
        <v>16</v>
      </c>
      <c r="I9" s="25" t="s">
        <v>25</v>
      </c>
    </row>
    <row r="10" spans="1:9" x14ac:dyDescent="0.2">
      <c r="A10" s="20">
        <v>38745</v>
      </c>
      <c r="B10" s="21">
        <v>9</v>
      </c>
      <c r="C10" s="21" t="s">
        <v>18</v>
      </c>
      <c r="D10" s="22" t="s">
        <v>19</v>
      </c>
      <c r="E10" s="22" t="s">
        <v>20</v>
      </c>
      <c r="F10" s="23">
        <v>1</v>
      </c>
      <c r="G10" s="24">
        <v>1.5</v>
      </c>
      <c r="H10" s="21" t="s">
        <v>12</v>
      </c>
      <c r="I10" s="25"/>
    </row>
    <row r="11" spans="1:9" x14ac:dyDescent="0.2">
      <c r="A11" s="20">
        <v>38745</v>
      </c>
      <c r="B11" s="21">
        <v>9</v>
      </c>
      <c r="C11" s="21" t="s">
        <v>26</v>
      </c>
      <c r="D11" s="22" t="s">
        <v>19</v>
      </c>
      <c r="E11" s="22" t="s">
        <v>27</v>
      </c>
      <c r="F11" s="23">
        <v>1</v>
      </c>
      <c r="G11" s="24">
        <v>0.25</v>
      </c>
      <c r="H11" s="21" t="s">
        <v>16</v>
      </c>
      <c r="I11" s="25"/>
    </row>
    <row r="12" spans="1:9" x14ac:dyDescent="0.2">
      <c r="A12" s="20">
        <v>38745</v>
      </c>
      <c r="B12" s="21">
        <v>9</v>
      </c>
      <c r="C12" s="21" t="s">
        <v>26</v>
      </c>
      <c r="D12" s="22" t="s">
        <v>19</v>
      </c>
      <c r="E12" s="22" t="s">
        <v>28</v>
      </c>
      <c r="F12" s="23">
        <v>1</v>
      </c>
      <c r="G12" s="24">
        <v>0.5</v>
      </c>
      <c r="H12" s="21" t="s">
        <v>12</v>
      </c>
      <c r="I12" s="25"/>
    </row>
    <row r="13" spans="1:9" x14ac:dyDescent="0.2">
      <c r="A13" s="20">
        <v>38745</v>
      </c>
      <c r="B13" s="21">
        <v>9</v>
      </c>
      <c r="C13" s="21" t="s">
        <v>26</v>
      </c>
      <c r="D13" s="22" t="s">
        <v>19</v>
      </c>
      <c r="E13" s="22" t="s">
        <v>29</v>
      </c>
      <c r="F13" s="23">
        <v>1</v>
      </c>
      <c r="G13" s="24">
        <v>0.25</v>
      </c>
      <c r="H13" s="21" t="s">
        <v>16</v>
      </c>
      <c r="I13" s="25"/>
    </row>
    <row r="14" spans="1:9" x14ac:dyDescent="0.2">
      <c r="A14" s="26" t="s">
        <v>30</v>
      </c>
      <c r="B14" s="21">
        <v>10</v>
      </c>
      <c r="C14" s="21" t="s">
        <v>9</v>
      </c>
      <c r="D14" s="22" t="s">
        <v>10</v>
      </c>
      <c r="E14" s="22" t="s">
        <v>31</v>
      </c>
      <c r="F14" s="23">
        <v>1</v>
      </c>
      <c r="G14" s="24">
        <v>1</v>
      </c>
      <c r="H14" s="21" t="s">
        <v>12</v>
      </c>
      <c r="I14" s="25"/>
    </row>
    <row r="15" spans="1:9" x14ac:dyDescent="0.2">
      <c r="A15" s="26" t="s">
        <v>32</v>
      </c>
      <c r="B15" s="21">
        <v>9</v>
      </c>
      <c r="C15" s="21" t="s">
        <v>33</v>
      </c>
      <c r="D15" s="22" t="s">
        <v>10</v>
      </c>
      <c r="E15" s="22" t="s">
        <v>34</v>
      </c>
      <c r="F15" s="23">
        <v>1</v>
      </c>
      <c r="G15" s="24">
        <v>0.25</v>
      </c>
      <c r="H15" s="21" t="s">
        <v>35</v>
      </c>
      <c r="I15" s="25"/>
    </row>
    <row r="16" spans="1:9" x14ac:dyDescent="0.2">
      <c r="A16" s="26" t="s">
        <v>36</v>
      </c>
      <c r="B16" s="21">
        <v>10</v>
      </c>
      <c r="C16" s="21" t="s">
        <v>37</v>
      </c>
      <c r="D16" s="22" t="s">
        <v>10</v>
      </c>
      <c r="E16" s="22" t="s">
        <v>38</v>
      </c>
      <c r="F16" s="23">
        <v>1</v>
      </c>
      <c r="G16" s="24">
        <v>1.5</v>
      </c>
      <c r="H16" s="21" t="s">
        <v>12</v>
      </c>
      <c r="I16" s="25" t="s">
        <v>39</v>
      </c>
    </row>
    <row r="17" spans="1:9" x14ac:dyDescent="0.2">
      <c r="A17" s="26" t="s">
        <v>40</v>
      </c>
      <c r="B17" s="21">
        <v>9</v>
      </c>
      <c r="C17" s="21" t="s">
        <v>37</v>
      </c>
      <c r="D17" s="22" t="s">
        <v>10</v>
      </c>
      <c r="E17" s="22" t="s">
        <v>38</v>
      </c>
      <c r="F17" s="23">
        <v>1</v>
      </c>
      <c r="G17" s="24">
        <v>1.5</v>
      </c>
      <c r="H17" s="21" t="s">
        <v>12</v>
      </c>
      <c r="I17" s="25" t="s">
        <v>39</v>
      </c>
    </row>
    <row r="18" spans="1:9" x14ac:dyDescent="0.2">
      <c r="A18" s="26" t="s">
        <v>40</v>
      </c>
      <c r="B18" s="21">
        <v>10</v>
      </c>
      <c r="C18" s="21" t="s">
        <v>9</v>
      </c>
      <c r="D18" s="22" t="s">
        <v>10</v>
      </c>
      <c r="E18" s="22" t="s">
        <v>31</v>
      </c>
      <c r="F18" s="23">
        <v>1</v>
      </c>
      <c r="G18" s="24">
        <v>1</v>
      </c>
      <c r="H18" s="21" t="s">
        <v>12</v>
      </c>
      <c r="I18" s="25"/>
    </row>
    <row r="19" spans="1:9" x14ac:dyDescent="0.2">
      <c r="A19" s="20" t="s">
        <v>40</v>
      </c>
      <c r="B19" s="21">
        <v>10</v>
      </c>
      <c r="C19" s="21" t="s">
        <v>41</v>
      </c>
      <c r="D19" s="22" t="s">
        <v>10</v>
      </c>
      <c r="E19" s="22" t="s">
        <v>42</v>
      </c>
      <c r="F19" s="23">
        <v>1</v>
      </c>
      <c r="G19" s="24">
        <v>1.5</v>
      </c>
      <c r="H19" s="21" t="s">
        <v>12</v>
      </c>
      <c r="I19" s="25" t="s">
        <v>39</v>
      </c>
    </row>
    <row r="20" spans="1:9" x14ac:dyDescent="0.2">
      <c r="A20" s="20">
        <v>38777</v>
      </c>
      <c r="B20" s="21">
        <v>9</v>
      </c>
      <c r="C20" s="21" t="s">
        <v>43</v>
      </c>
      <c r="D20" s="22" t="s">
        <v>44</v>
      </c>
      <c r="E20" s="22" t="s">
        <v>45</v>
      </c>
      <c r="F20" s="23">
        <v>1</v>
      </c>
      <c r="G20" s="24">
        <v>0.5</v>
      </c>
      <c r="H20" s="21" t="s">
        <v>16</v>
      </c>
      <c r="I20" s="25"/>
    </row>
    <row r="21" spans="1:9" x14ac:dyDescent="0.2">
      <c r="A21" s="20">
        <v>38779</v>
      </c>
      <c r="B21" s="21">
        <v>10</v>
      </c>
      <c r="C21" s="21" t="s">
        <v>46</v>
      </c>
      <c r="D21" s="22" t="s">
        <v>10</v>
      </c>
      <c r="E21" s="22"/>
      <c r="F21" s="23"/>
      <c r="G21" s="24">
        <v>0.5</v>
      </c>
      <c r="H21" s="21" t="s">
        <v>35</v>
      </c>
      <c r="I21" s="25" t="s">
        <v>47</v>
      </c>
    </row>
    <row r="22" spans="1:9" x14ac:dyDescent="0.2">
      <c r="A22" s="20">
        <v>38781</v>
      </c>
      <c r="B22" s="21">
        <v>10</v>
      </c>
      <c r="C22" s="21" t="s">
        <v>48</v>
      </c>
      <c r="D22" s="22" t="s">
        <v>49</v>
      </c>
      <c r="E22" s="22"/>
      <c r="F22" s="23"/>
      <c r="G22" s="24">
        <v>2</v>
      </c>
      <c r="H22" s="21" t="s">
        <v>35</v>
      </c>
      <c r="I22" s="25" t="s">
        <v>50</v>
      </c>
    </row>
    <row r="23" spans="1:9" x14ac:dyDescent="0.2">
      <c r="A23" s="20">
        <v>38782</v>
      </c>
      <c r="B23" s="21">
        <v>9</v>
      </c>
      <c r="C23" s="21" t="s">
        <v>37</v>
      </c>
      <c r="D23" s="22" t="s">
        <v>10</v>
      </c>
      <c r="E23" s="22"/>
      <c r="F23" s="23"/>
      <c r="G23" s="24">
        <v>0.25</v>
      </c>
      <c r="H23" s="21" t="s">
        <v>12</v>
      </c>
      <c r="I23" s="25" t="s">
        <v>51</v>
      </c>
    </row>
    <row r="24" spans="1:9" x14ac:dyDescent="0.2">
      <c r="A24" s="20">
        <v>38794</v>
      </c>
      <c r="B24" s="21">
        <v>9</v>
      </c>
      <c r="C24" s="21" t="s">
        <v>18</v>
      </c>
      <c r="D24" s="22" t="s">
        <v>19</v>
      </c>
      <c r="E24" s="22" t="s">
        <v>20</v>
      </c>
      <c r="F24" s="23">
        <v>1</v>
      </c>
      <c r="G24" s="24">
        <v>1.5</v>
      </c>
      <c r="H24" s="21" t="s">
        <v>12</v>
      </c>
      <c r="I24" s="25"/>
    </row>
    <row r="25" spans="1:9" x14ac:dyDescent="0.2">
      <c r="A25" s="20">
        <v>38794</v>
      </c>
      <c r="B25" s="21">
        <v>10</v>
      </c>
      <c r="C25" s="21" t="s">
        <v>18</v>
      </c>
      <c r="D25" s="22" t="s">
        <v>19</v>
      </c>
      <c r="E25" s="22" t="s">
        <v>52</v>
      </c>
      <c r="F25" s="23">
        <v>1</v>
      </c>
      <c r="G25" s="24">
        <v>0.5</v>
      </c>
      <c r="H25" s="21" t="s">
        <v>12</v>
      </c>
      <c r="I25" s="25"/>
    </row>
    <row r="26" spans="1:9" x14ac:dyDescent="0.2">
      <c r="A26" s="20">
        <v>38794</v>
      </c>
      <c r="B26" s="21">
        <v>10</v>
      </c>
      <c r="C26" s="21" t="s">
        <v>37</v>
      </c>
      <c r="D26" s="22" t="s">
        <v>10</v>
      </c>
      <c r="E26" s="22" t="s">
        <v>53</v>
      </c>
      <c r="F26" s="23">
        <v>1</v>
      </c>
      <c r="G26" s="24">
        <v>0.5</v>
      </c>
      <c r="H26" s="21" t="s">
        <v>12</v>
      </c>
      <c r="I26" s="25" t="s">
        <v>39</v>
      </c>
    </row>
    <row r="27" spans="1:9" x14ac:dyDescent="0.2">
      <c r="A27" s="20">
        <v>38794</v>
      </c>
      <c r="B27" s="21">
        <v>10</v>
      </c>
      <c r="C27" s="21" t="s">
        <v>41</v>
      </c>
      <c r="D27" s="22" t="s">
        <v>10</v>
      </c>
      <c r="E27" s="22" t="s">
        <v>42</v>
      </c>
      <c r="F27" s="23">
        <v>1</v>
      </c>
      <c r="G27" s="24">
        <v>1.5</v>
      </c>
      <c r="H27" s="21" t="s">
        <v>12</v>
      </c>
      <c r="I27" s="25" t="s">
        <v>39</v>
      </c>
    </row>
    <row r="28" spans="1:9" x14ac:dyDescent="0.2">
      <c r="A28" s="20">
        <v>38796</v>
      </c>
      <c r="B28" s="21">
        <v>9</v>
      </c>
      <c r="C28" s="21" t="s">
        <v>54</v>
      </c>
      <c r="D28" s="22" t="s">
        <v>15</v>
      </c>
      <c r="E28" s="22"/>
      <c r="F28" s="23"/>
      <c r="G28" s="24">
        <v>1</v>
      </c>
      <c r="H28" s="21" t="s">
        <v>55</v>
      </c>
      <c r="I28" s="25" t="s">
        <v>56</v>
      </c>
    </row>
    <row r="29" spans="1:9" x14ac:dyDescent="0.2">
      <c r="A29" s="20">
        <v>38796</v>
      </c>
      <c r="B29" s="21">
        <v>10</v>
      </c>
      <c r="C29" s="21" t="s">
        <v>54</v>
      </c>
      <c r="D29" s="22" t="s">
        <v>15</v>
      </c>
      <c r="E29" s="22"/>
      <c r="F29" s="23"/>
      <c r="G29" s="24">
        <v>1</v>
      </c>
      <c r="H29" s="21" t="s">
        <v>55</v>
      </c>
      <c r="I29" s="25" t="s">
        <v>56</v>
      </c>
    </row>
    <row r="30" spans="1:9" x14ac:dyDescent="0.2">
      <c r="A30" s="20">
        <v>38796</v>
      </c>
      <c r="B30" s="21">
        <v>10</v>
      </c>
      <c r="C30" s="21" t="s">
        <v>54</v>
      </c>
      <c r="D30" s="22" t="s">
        <v>15</v>
      </c>
      <c r="E30" s="22"/>
      <c r="F30" s="23"/>
      <c r="G30" s="24">
        <v>1</v>
      </c>
      <c r="H30" s="21" t="s">
        <v>55</v>
      </c>
      <c r="I30" s="25" t="s">
        <v>56</v>
      </c>
    </row>
    <row r="31" spans="1:9" x14ac:dyDescent="0.2">
      <c r="A31" s="20">
        <v>38799</v>
      </c>
      <c r="B31" s="21">
        <v>10</v>
      </c>
      <c r="C31" s="21" t="s">
        <v>18</v>
      </c>
      <c r="D31" s="22" t="s">
        <v>19</v>
      </c>
      <c r="E31" s="22" t="s">
        <v>57</v>
      </c>
      <c r="F31" s="23">
        <v>1</v>
      </c>
      <c r="G31" s="24">
        <v>0.25</v>
      </c>
      <c r="H31" s="21" t="s">
        <v>12</v>
      </c>
      <c r="I31" s="25"/>
    </row>
    <row r="32" spans="1:9" x14ac:dyDescent="0.2">
      <c r="A32" s="20">
        <v>38802</v>
      </c>
      <c r="B32" s="21">
        <v>9</v>
      </c>
      <c r="C32" s="21" t="s">
        <v>41</v>
      </c>
      <c r="D32" s="22" t="s">
        <v>10</v>
      </c>
      <c r="E32" s="22" t="s">
        <v>42</v>
      </c>
      <c r="F32" s="23">
        <v>1</v>
      </c>
      <c r="G32" s="24">
        <v>1.5</v>
      </c>
      <c r="H32" s="21" t="s">
        <v>12</v>
      </c>
      <c r="I32" s="25" t="s">
        <v>39</v>
      </c>
    </row>
    <row r="33" spans="1:9" x14ac:dyDescent="0.2">
      <c r="A33" s="20">
        <v>38806</v>
      </c>
      <c r="B33" s="21">
        <v>10</v>
      </c>
      <c r="C33" s="21" t="s">
        <v>58</v>
      </c>
      <c r="D33" s="22" t="s">
        <v>10</v>
      </c>
      <c r="E33" s="22" t="s">
        <v>38</v>
      </c>
      <c r="F33" s="23">
        <v>1</v>
      </c>
      <c r="G33" s="24">
        <v>1.5</v>
      </c>
      <c r="H33" s="21" t="s">
        <v>59</v>
      </c>
      <c r="I33" s="25" t="s">
        <v>60</v>
      </c>
    </row>
    <row r="34" spans="1:9" x14ac:dyDescent="0.2">
      <c r="A34" s="20">
        <v>38808</v>
      </c>
      <c r="B34" s="21">
        <v>9</v>
      </c>
      <c r="C34" s="21" t="s">
        <v>61</v>
      </c>
      <c r="D34" s="22" t="s">
        <v>62</v>
      </c>
      <c r="E34" s="22" t="s">
        <v>63</v>
      </c>
      <c r="F34" s="23">
        <v>1</v>
      </c>
      <c r="G34" s="24">
        <v>0.25</v>
      </c>
      <c r="H34" s="21" t="s">
        <v>16</v>
      </c>
      <c r="I34" s="25"/>
    </row>
    <row r="35" spans="1:9" x14ac:dyDescent="0.2">
      <c r="A35" s="20">
        <v>38808</v>
      </c>
      <c r="B35" s="21">
        <v>10</v>
      </c>
      <c r="C35" s="21" t="s">
        <v>64</v>
      </c>
      <c r="D35" s="22" t="s">
        <v>10</v>
      </c>
      <c r="E35" s="22" t="s">
        <v>65</v>
      </c>
      <c r="F35" s="23"/>
      <c r="G35" s="24">
        <v>0.25</v>
      </c>
      <c r="H35" s="21" t="s">
        <v>35</v>
      </c>
      <c r="I35" s="25" t="s">
        <v>39</v>
      </c>
    </row>
    <row r="36" spans="1:9" x14ac:dyDescent="0.2">
      <c r="A36" s="20">
        <v>38816</v>
      </c>
      <c r="B36" s="21">
        <v>10</v>
      </c>
      <c r="C36" s="21" t="s">
        <v>18</v>
      </c>
      <c r="D36" s="22" t="s">
        <v>19</v>
      </c>
      <c r="E36" s="22" t="s">
        <v>57</v>
      </c>
      <c r="F36" s="23">
        <v>1</v>
      </c>
      <c r="G36" s="24">
        <v>0.25</v>
      </c>
      <c r="H36" s="21" t="s">
        <v>12</v>
      </c>
      <c r="I36" s="25"/>
    </row>
    <row r="37" spans="1:9" x14ac:dyDescent="0.2">
      <c r="A37" s="20">
        <v>38827</v>
      </c>
      <c r="B37" s="21">
        <v>10</v>
      </c>
      <c r="C37" s="21" t="s">
        <v>18</v>
      </c>
      <c r="D37" s="22" t="s">
        <v>19</v>
      </c>
      <c r="E37" s="22" t="s">
        <v>52</v>
      </c>
      <c r="F37" s="23">
        <v>1</v>
      </c>
      <c r="G37" s="24">
        <v>0.25</v>
      </c>
      <c r="H37" s="21" t="s">
        <v>12</v>
      </c>
      <c r="I37" s="25"/>
    </row>
    <row r="38" spans="1:9" x14ac:dyDescent="0.2">
      <c r="A38" s="20">
        <v>38829</v>
      </c>
      <c r="B38" s="21">
        <v>10</v>
      </c>
      <c r="C38" s="21" t="s">
        <v>66</v>
      </c>
      <c r="D38" s="22" t="s">
        <v>44</v>
      </c>
      <c r="E38" s="22" t="s">
        <v>24</v>
      </c>
      <c r="F38" s="23">
        <v>1</v>
      </c>
      <c r="G38" s="24">
        <v>0.25</v>
      </c>
      <c r="H38" s="21" t="s">
        <v>16</v>
      </c>
      <c r="I38" s="25" t="s">
        <v>25</v>
      </c>
    </row>
    <row r="39" spans="1:9" x14ac:dyDescent="0.2">
      <c r="A39" s="20">
        <v>38829</v>
      </c>
      <c r="B39" s="21">
        <v>10</v>
      </c>
      <c r="C39" s="21" t="s">
        <v>66</v>
      </c>
      <c r="D39" s="22" t="s">
        <v>44</v>
      </c>
      <c r="E39" s="22"/>
      <c r="F39" s="23"/>
      <c r="G39" s="24">
        <v>0.5</v>
      </c>
      <c r="H39" s="21" t="s">
        <v>35</v>
      </c>
      <c r="I39" s="25" t="s">
        <v>67</v>
      </c>
    </row>
    <row r="40" spans="1:9" x14ac:dyDescent="0.2">
      <c r="A40" s="20">
        <v>38835</v>
      </c>
      <c r="B40" s="21">
        <v>9</v>
      </c>
      <c r="C40" s="21" t="s">
        <v>68</v>
      </c>
      <c r="D40" s="22" t="s">
        <v>10</v>
      </c>
      <c r="E40" s="22" t="s">
        <v>69</v>
      </c>
      <c r="F40" s="23">
        <v>1</v>
      </c>
      <c r="G40" s="24">
        <v>1.5</v>
      </c>
      <c r="H40" s="21" t="s">
        <v>35</v>
      </c>
      <c r="I40" s="25" t="s">
        <v>70</v>
      </c>
    </row>
    <row r="41" spans="1:9" x14ac:dyDescent="0.2">
      <c r="A41" s="20">
        <v>38837</v>
      </c>
      <c r="B41" s="21">
        <v>9</v>
      </c>
      <c r="C41" s="21" t="s">
        <v>18</v>
      </c>
      <c r="D41" s="22" t="s">
        <v>19</v>
      </c>
      <c r="E41" s="22" t="s">
        <v>57</v>
      </c>
      <c r="F41" s="23">
        <v>1</v>
      </c>
      <c r="G41" s="24">
        <v>0.25</v>
      </c>
      <c r="H41" s="21" t="s">
        <v>12</v>
      </c>
      <c r="I41" s="25"/>
    </row>
    <row r="42" spans="1:9" x14ac:dyDescent="0.2">
      <c r="A42" s="20">
        <v>38848</v>
      </c>
      <c r="B42" s="21">
        <v>10</v>
      </c>
      <c r="C42" s="21" t="s">
        <v>71</v>
      </c>
      <c r="D42" s="22" t="s">
        <v>22</v>
      </c>
      <c r="E42" s="22"/>
      <c r="F42" s="23"/>
      <c r="G42" s="24">
        <v>1</v>
      </c>
      <c r="H42" s="21" t="s">
        <v>35</v>
      </c>
      <c r="I42" s="25" t="s">
        <v>72</v>
      </c>
    </row>
    <row r="43" spans="1:9" x14ac:dyDescent="0.2">
      <c r="A43" s="20">
        <v>38857</v>
      </c>
      <c r="B43" s="21">
        <v>10</v>
      </c>
      <c r="C43" s="21" t="s">
        <v>37</v>
      </c>
      <c r="D43" s="22" t="s">
        <v>10</v>
      </c>
      <c r="E43" s="22" t="s">
        <v>53</v>
      </c>
      <c r="F43" s="23">
        <v>1</v>
      </c>
      <c r="G43" s="24">
        <v>0.5</v>
      </c>
      <c r="H43" s="21" t="s">
        <v>12</v>
      </c>
      <c r="I43" s="25" t="s">
        <v>39</v>
      </c>
    </row>
    <row r="44" spans="1:9" x14ac:dyDescent="0.2">
      <c r="A44" s="20">
        <v>38857</v>
      </c>
      <c r="B44" s="21">
        <v>10</v>
      </c>
      <c r="C44" s="21" t="s">
        <v>58</v>
      </c>
      <c r="D44" s="22" t="s">
        <v>10</v>
      </c>
      <c r="E44" s="22" t="s">
        <v>38</v>
      </c>
      <c r="F44" s="23">
        <v>1</v>
      </c>
      <c r="G44" s="24">
        <v>1.5</v>
      </c>
      <c r="H44" s="21" t="s">
        <v>12</v>
      </c>
      <c r="I44" s="25" t="s">
        <v>39</v>
      </c>
    </row>
    <row r="45" spans="1:9" x14ac:dyDescent="0.2">
      <c r="A45" s="20">
        <v>38864</v>
      </c>
      <c r="B45" s="21">
        <v>10</v>
      </c>
      <c r="C45" s="21" t="s">
        <v>73</v>
      </c>
      <c r="D45" s="22" t="s">
        <v>22</v>
      </c>
      <c r="E45" s="22" t="s">
        <v>74</v>
      </c>
      <c r="F45" s="23">
        <v>1</v>
      </c>
      <c r="G45" s="24">
        <v>0.25</v>
      </c>
      <c r="H45" s="21" t="s">
        <v>16</v>
      </c>
      <c r="I45" s="25"/>
    </row>
    <row r="46" spans="1:9" x14ac:dyDescent="0.2">
      <c r="A46" s="20">
        <v>38872</v>
      </c>
      <c r="B46" s="21">
        <v>9</v>
      </c>
      <c r="C46" s="21" t="s">
        <v>37</v>
      </c>
      <c r="D46" s="22" t="s">
        <v>10</v>
      </c>
      <c r="E46" s="22" t="s">
        <v>38</v>
      </c>
      <c r="F46" s="23">
        <v>1</v>
      </c>
      <c r="G46" s="24">
        <v>1.5</v>
      </c>
      <c r="H46" s="21" t="s">
        <v>12</v>
      </c>
      <c r="I46" s="25" t="s">
        <v>39</v>
      </c>
    </row>
    <row r="47" spans="1:9" x14ac:dyDescent="0.2">
      <c r="A47" s="20">
        <v>38876</v>
      </c>
      <c r="B47" s="21">
        <v>10</v>
      </c>
      <c r="C47" s="21" t="s">
        <v>75</v>
      </c>
      <c r="D47" s="22" t="s">
        <v>15</v>
      </c>
      <c r="E47" s="22" t="s">
        <v>76</v>
      </c>
      <c r="F47" s="23">
        <v>1</v>
      </c>
      <c r="G47" s="24">
        <v>0.5</v>
      </c>
      <c r="H47" s="21" t="s">
        <v>59</v>
      </c>
      <c r="I47" s="25"/>
    </row>
    <row r="48" spans="1:9" x14ac:dyDescent="0.2">
      <c r="A48" s="20">
        <v>38880</v>
      </c>
      <c r="B48" s="21">
        <v>10</v>
      </c>
      <c r="C48" s="21" t="s">
        <v>77</v>
      </c>
      <c r="D48" s="22" t="s">
        <v>10</v>
      </c>
      <c r="E48" s="22" t="s">
        <v>78</v>
      </c>
      <c r="F48" s="23">
        <v>3</v>
      </c>
      <c r="G48" s="24">
        <v>2</v>
      </c>
      <c r="H48" s="21" t="s">
        <v>35</v>
      </c>
      <c r="I48" s="25"/>
    </row>
    <row r="49" spans="1:9" x14ac:dyDescent="0.2">
      <c r="A49" s="20">
        <v>38885</v>
      </c>
      <c r="B49" s="21">
        <v>9</v>
      </c>
      <c r="C49" s="21" t="s">
        <v>41</v>
      </c>
      <c r="D49" s="22" t="s">
        <v>10</v>
      </c>
      <c r="E49" s="22" t="s">
        <v>42</v>
      </c>
      <c r="F49" s="23">
        <v>1</v>
      </c>
      <c r="G49" s="24">
        <v>1.5</v>
      </c>
      <c r="H49" s="21" t="s">
        <v>12</v>
      </c>
      <c r="I49" s="25" t="s">
        <v>39</v>
      </c>
    </row>
    <row r="50" spans="1:9" x14ac:dyDescent="0.2">
      <c r="A50" s="20">
        <v>38885</v>
      </c>
      <c r="B50" s="21">
        <v>9</v>
      </c>
      <c r="C50" s="21" t="s">
        <v>37</v>
      </c>
      <c r="D50" s="22" t="s">
        <v>10</v>
      </c>
      <c r="E50" s="22" t="s">
        <v>38</v>
      </c>
      <c r="F50" s="23">
        <v>1</v>
      </c>
      <c r="G50" s="24">
        <v>1.5</v>
      </c>
      <c r="H50" s="21" t="s">
        <v>12</v>
      </c>
      <c r="I50" s="25" t="s">
        <v>39</v>
      </c>
    </row>
    <row r="51" spans="1:9" x14ac:dyDescent="0.2">
      <c r="A51" s="20">
        <v>38885</v>
      </c>
      <c r="B51" s="21">
        <v>10</v>
      </c>
      <c r="C51" s="21" t="s">
        <v>61</v>
      </c>
      <c r="D51" s="22" t="s">
        <v>62</v>
      </c>
      <c r="E51" s="22" t="s">
        <v>63</v>
      </c>
      <c r="F51" s="23">
        <v>1</v>
      </c>
      <c r="G51" s="24">
        <v>0.25</v>
      </c>
      <c r="H51" s="21" t="s">
        <v>16</v>
      </c>
      <c r="I51" s="25"/>
    </row>
    <row r="52" spans="1:9" x14ac:dyDescent="0.2">
      <c r="A52" s="20">
        <v>38897</v>
      </c>
      <c r="B52" s="21">
        <v>9</v>
      </c>
      <c r="C52" s="21" t="s">
        <v>79</v>
      </c>
      <c r="D52" s="22" t="s">
        <v>44</v>
      </c>
      <c r="E52" s="22"/>
      <c r="F52" s="23"/>
      <c r="G52" s="24">
        <v>0.5</v>
      </c>
      <c r="H52" s="21" t="s">
        <v>16</v>
      </c>
      <c r="I52" s="25" t="s">
        <v>80</v>
      </c>
    </row>
    <row r="53" spans="1:9" x14ac:dyDescent="0.2">
      <c r="A53" s="20">
        <v>38899</v>
      </c>
      <c r="B53" s="21">
        <v>10</v>
      </c>
      <c r="C53" s="21" t="s">
        <v>81</v>
      </c>
      <c r="D53" s="22" t="s">
        <v>10</v>
      </c>
      <c r="E53" s="22" t="s">
        <v>13</v>
      </c>
      <c r="F53" s="23">
        <v>1</v>
      </c>
      <c r="G53" s="24">
        <v>0.5</v>
      </c>
      <c r="H53" s="21" t="s">
        <v>12</v>
      </c>
      <c r="I53" s="25" t="s">
        <v>82</v>
      </c>
    </row>
    <row r="54" spans="1:9" x14ac:dyDescent="0.2">
      <c r="A54" s="20">
        <v>38900</v>
      </c>
      <c r="B54" s="21">
        <v>10</v>
      </c>
      <c r="C54" s="21" t="s">
        <v>81</v>
      </c>
      <c r="D54" s="22" t="s">
        <v>10</v>
      </c>
      <c r="E54" s="22" t="s">
        <v>83</v>
      </c>
      <c r="F54" s="23">
        <v>1</v>
      </c>
      <c r="G54" s="24">
        <v>0.5</v>
      </c>
      <c r="H54" s="21" t="s">
        <v>59</v>
      </c>
      <c r="I54" s="25"/>
    </row>
    <row r="55" spans="1:9" x14ac:dyDescent="0.2">
      <c r="A55" s="20">
        <v>38900</v>
      </c>
      <c r="B55" s="21">
        <v>10</v>
      </c>
      <c r="C55" s="21" t="s">
        <v>9</v>
      </c>
      <c r="D55" s="22" t="s">
        <v>10</v>
      </c>
      <c r="E55" s="22" t="s">
        <v>31</v>
      </c>
      <c r="F55" s="23">
        <v>1</v>
      </c>
      <c r="G55" s="24">
        <v>1</v>
      </c>
      <c r="H55" s="21" t="s">
        <v>12</v>
      </c>
      <c r="I55" s="25"/>
    </row>
    <row r="56" spans="1:9" x14ac:dyDescent="0.2">
      <c r="A56" s="20">
        <v>38946</v>
      </c>
      <c r="B56" s="21">
        <v>10</v>
      </c>
      <c r="C56" s="21" t="s">
        <v>84</v>
      </c>
      <c r="D56" s="22" t="s">
        <v>22</v>
      </c>
      <c r="E56" s="22" t="s">
        <v>85</v>
      </c>
      <c r="F56" s="23">
        <v>1</v>
      </c>
      <c r="G56" s="24">
        <v>2.5</v>
      </c>
      <c r="H56" s="21" t="s">
        <v>35</v>
      </c>
      <c r="I56" s="25"/>
    </row>
    <row r="57" spans="1:9" x14ac:dyDescent="0.2">
      <c r="A57" s="20">
        <v>38949</v>
      </c>
      <c r="B57" s="21">
        <v>9</v>
      </c>
      <c r="C57" s="21" t="s">
        <v>61</v>
      </c>
      <c r="D57" s="22" t="s">
        <v>62</v>
      </c>
      <c r="E57" s="22" t="s">
        <v>63</v>
      </c>
      <c r="F57" s="23">
        <v>1</v>
      </c>
      <c r="G57" s="24">
        <v>0.5</v>
      </c>
      <c r="H57" s="21" t="s">
        <v>16</v>
      </c>
      <c r="I57" s="25"/>
    </row>
    <row r="58" spans="1:9" x14ac:dyDescent="0.2">
      <c r="A58" s="20">
        <v>38954</v>
      </c>
      <c r="B58" s="21">
        <v>9</v>
      </c>
      <c r="C58" s="21" t="s">
        <v>86</v>
      </c>
      <c r="D58" s="22" t="s">
        <v>87</v>
      </c>
      <c r="E58" s="22"/>
      <c r="F58" s="23"/>
      <c r="G58" s="24">
        <v>1</v>
      </c>
      <c r="H58" s="21" t="s">
        <v>35</v>
      </c>
      <c r="I58" s="25"/>
    </row>
    <row r="59" spans="1:9" x14ac:dyDescent="0.2">
      <c r="A59" s="20">
        <v>38954</v>
      </c>
      <c r="B59" s="21">
        <v>10</v>
      </c>
      <c r="C59" s="21" t="s">
        <v>86</v>
      </c>
      <c r="D59" s="22" t="s">
        <v>87</v>
      </c>
      <c r="E59" s="22"/>
      <c r="F59" s="23"/>
      <c r="G59" s="24">
        <v>1</v>
      </c>
      <c r="H59" s="21" t="s">
        <v>35</v>
      </c>
      <c r="I59" s="25"/>
    </row>
    <row r="60" spans="1:9" x14ac:dyDescent="0.2">
      <c r="A60" s="20">
        <v>38961</v>
      </c>
      <c r="B60" s="21">
        <v>10</v>
      </c>
      <c r="C60" s="21" t="s">
        <v>18</v>
      </c>
      <c r="D60" s="22" t="s">
        <v>19</v>
      </c>
      <c r="E60" s="22" t="s">
        <v>52</v>
      </c>
      <c r="F60" s="23">
        <v>1</v>
      </c>
      <c r="G60" s="24">
        <v>0.25</v>
      </c>
      <c r="H60" s="21" t="s">
        <v>12</v>
      </c>
      <c r="I60" s="25"/>
    </row>
    <row r="61" spans="1:9" x14ac:dyDescent="0.2">
      <c r="A61" s="20">
        <v>38961</v>
      </c>
      <c r="B61" s="21">
        <v>10</v>
      </c>
      <c r="C61" s="21" t="s">
        <v>88</v>
      </c>
      <c r="D61" s="22" t="s">
        <v>15</v>
      </c>
      <c r="E61" s="22" t="s">
        <v>89</v>
      </c>
      <c r="F61" s="23">
        <v>1</v>
      </c>
      <c r="G61" s="24">
        <v>0.5</v>
      </c>
      <c r="H61" s="21" t="s">
        <v>16</v>
      </c>
      <c r="I61" s="25" t="s">
        <v>90</v>
      </c>
    </row>
    <row r="62" spans="1:9" x14ac:dyDescent="0.2">
      <c r="A62" s="20">
        <v>38963</v>
      </c>
      <c r="B62" s="21">
        <v>10</v>
      </c>
      <c r="C62" s="21" t="s">
        <v>37</v>
      </c>
      <c r="D62" s="22" t="s">
        <v>10</v>
      </c>
      <c r="E62" s="22" t="s">
        <v>91</v>
      </c>
      <c r="F62" s="23">
        <v>1</v>
      </c>
      <c r="G62" s="24">
        <v>0.5</v>
      </c>
      <c r="H62" s="21" t="s">
        <v>12</v>
      </c>
      <c r="I62" s="25" t="s">
        <v>39</v>
      </c>
    </row>
    <row r="63" spans="1:9" x14ac:dyDescent="0.2">
      <c r="A63" s="20">
        <v>38965</v>
      </c>
      <c r="B63" s="21">
        <v>9</v>
      </c>
      <c r="C63" s="21" t="s">
        <v>58</v>
      </c>
      <c r="D63" s="22" t="s">
        <v>10</v>
      </c>
      <c r="E63" s="22" t="s">
        <v>53</v>
      </c>
      <c r="F63" s="23">
        <v>1</v>
      </c>
      <c r="G63" s="24">
        <v>0.5</v>
      </c>
      <c r="H63" s="21" t="s">
        <v>12</v>
      </c>
      <c r="I63" s="25" t="s">
        <v>39</v>
      </c>
    </row>
    <row r="64" spans="1:9" x14ac:dyDescent="0.2">
      <c r="A64" s="20">
        <v>38965</v>
      </c>
      <c r="B64" s="21">
        <v>9</v>
      </c>
      <c r="C64" s="21" t="s">
        <v>58</v>
      </c>
      <c r="D64" s="22" t="s">
        <v>10</v>
      </c>
      <c r="E64" s="22" t="s">
        <v>38</v>
      </c>
      <c r="F64" s="23">
        <v>1</v>
      </c>
      <c r="G64" s="24">
        <v>1.5</v>
      </c>
      <c r="H64" s="21" t="s">
        <v>12</v>
      </c>
      <c r="I64" s="25" t="s">
        <v>39</v>
      </c>
    </row>
    <row r="65" spans="1:9" x14ac:dyDescent="0.2">
      <c r="A65" s="20">
        <v>38968</v>
      </c>
      <c r="B65" s="21">
        <v>9</v>
      </c>
      <c r="C65" s="21" t="s">
        <v>92</v>
      </c>
      <c r="D65" s="22" t="s">
        <v>49</v>
      </c>
      <c r="E65" s="22" t="s">
        <v>93</v>
      </c>
      <c r="F65" s="23">
        <v>1</v>
      </c>
      <c r="G65" s="24">
        <v>2</v>
      </c>
      <c r="H65" s="21" t="s">
        <v>35</v>
      </c>
      <c r="I65" s="25"/>
    </row>
    <row r="66" spans="1:9" x14ac:dyDescent="0.2">
      <c r="A66" s="20">
        <v>38968</v>
      </c>
      <c r="B66" s="21">
        <v>9</v>
      </c>
      <c r="C66" s="21" t="s">
        <v>94</v>
      </c>
      <c r="D66" s="22" t="s">
        <v>10</v>
      </c>
      <c r="E66" s="22" t="s">
        <v>78</v>
      </c>
      <c r="F66" s="23">
        <v>4</v>
      </c>
      <c r="G66" s="24">
        <v>2</v>
      </c>
      <c r="H66" s="21" t="s">
        <v>35</v>
      </c>
      <c r="I66" s="25"/>
    </row>
    <row r="67" spans="1:9" x14ac:dyDescent="0.2">
      <c r="A67" s="20">
        <v>38978</v>
      </c>
      <c r="B67" s="21">
        <v>9</v>
      </c>
      <c r="C67" s="21" t="s">
        <v>61</v>
      </c>
      <c r="D67" s="22" t="s">
        <v>62</v>
      </c>
      <c r="E67" s="22" t="s">
        <v>63</v>
      </c>
      <c r="F67" s="23">
        <v>1</v>
      </c>
      <c r="G67" s="24">
        <v>0.25</v>
      </c>
      <c r="H67" s="21" t="s">
        <v>16</v>
      </c>
      <c r="I67" s="25"/>
    </row>
    <row r="68" spans="1:9" x14ac:dyDescent="0.2">
      <c r="A68" s="20">
        <v>38981</v>
      </c>
      <c r="B68" s="21">
        <v>9</v>
      </c>
      <c r="C68" s="21" t="s">
        <v>95</v>
      </c>
      <c r="D68" s="22" t="s">
        <v>15</v>
      </c>
      <c r="E68" s="22" t="s">
        <v>53</v>
      </c>
      <c r="F68" s="23">
        <v>1</v>
      </c>
      <c r="G68" s="24">
        <v>0.5</v>
      </c>
      <c r="H68" s="21" t="s">
        <v>12</v>
      </c>
      <c r="I68" s="25"/>
    </row>
    <row r="69" spans="1:9" x14ac:dyDescent="0.2">
      <c r="A69" s="20">
        <v>38981</v>
      </c>
      <c r="B69" s="21">
        <v>9</v>
      </c>
      <c r="C69" s="21" t="s">
        <v>96</v>
      </c>
      <c r="D69" s="22" t="s">
        <v>15</v>
      </c>
      <c r="E69" s="22" t="s">
        <v>42</v>
      </c>
      <c r="F69" s="23">
        <v>1</v>
      </c>
      <c r="G69" s="24">
        <v>1.5</v>
      </c>
      <c r="H69" s="21" t="s">
        <v>12</v>
      </c>
      <c r="I69" s="25"/>
    </row>
    <row r="70" spans="1:9" x14ac:dyDescent="0.2">
      <c r="A70" s="20">
        <v>38982</v>
      </c>
      <c r="B70" s="21">
        <v>10</v>
      </c>
      <c r="C70" s="21" t="s">
        <v>37</v>
      </c>
      <c r="D70" s="22" t="s">
        <v>10</v>
      </c>
      <c r="E70" s="22" t="s">
        <v>38</v>
      </c>
      <c r="F70" s="23">
        <v>1</v>
      </c>
      <c r="G70" s="24">
        <v>1.5</v>
      </c>
      <c r="H70" s="21" t="s">
        <v>12</v>
      </c>
      <c r="I70" s="25" t="s">
        <v>39</v>
      </c>
    </row>
    <row r="71" spans="1:9" x14ac:dyDescent="0.2">
      <c r="A71" s="20">
        <v>38983</v>
      </c>
      <c r="B71" s="21">
        <v>9</v>
      </c>
      <c r="C71" s="21" t="s">
        <v>97</v>
      </c>
      <c r="D71" s="22" t="s">
        <v>22</v>
      </c>
      <c r="E71" s="22" t="s">
        <v>98</v>
      </c>
      <c r="F71" s="23">
        <v>1</v>
      </c>
      <c r="G71" s="24">
        <v>0.5</v>
      </c>
      <c r="H71" s="21" t="s">
        <v>16</v>
      </c>
      <c r="I71" s="25"/>
    </row>
    <row r="72" spans="1:9" x14ac:dyDescent="0.2">
      <c r="A72" s="20">
        <v>38990</v>
      </c>
      <c r="B72" s="21">
        <v>9</v>
      </c>
      <c r="C72" s="21" t="s">
        <v>18</v>
      </c>
      <c r="D72" s="22" t="s">
        <v>19</v>
      </c>
      <c r="E72" s="22" t="s">
        <v>57</v>
      </c>
      <c r="F72" s="23">
        <v>2</v>
      </c>
      <c r="G72" s="24">
        <v>0.25</v>
      </c>
      <c r="H72" s="21" t="s">
        <v>12</v>
      </c>
      <c r="I72" s="25"/>
    </row>
    <row r="73" spans="1:9" x14ac:dyDescent="0.2">
      <c r="A73" s="20">
        <v>38996</v>
      </c>
      <c r="B73" s="21">
        <v>9</v>
      </c>
      <c r="C73" s="21" t="s">
        <v>58</v>
      </c>
      <c r="D73" s="22" t="s">
        <v>10</v>
      </c>
      <c r="E73" s="22" t="s">
        <v>53</v>
      </c>
      <c r="F73" s="23">
        <v>1</v>
      </c>
      <c r="G73" s="24">
        <v>0.5</v>
      </c>
      <c r="H73" s="21" t="s">
        <v>12</v>
      </c>
      <c r="I73" s="25" t="s">
        <v>99</v>
      </c>
    </row>
    <row r="74" spans="1:9" x14ac:dyDescent="0.2">
      <c r="A74" s="20">
        <v>38996</v>
      </c>
      <c r="B74" s="21">
        <v>9</v>
      </c>
      <c r="C74" s="21" t="s">
        <v>58</v>
      </c>
      <c r="D74" s="22" t="s">
        <v>10</v>
      </c>
      <c r="E74" s="22" t="s">
        <v>38</v>
      </c>
      <c r="F74" s="23">
        <v>1</v>
      </c>
      <c r="G74" s="24">
        <v>1.5</v>
      </c>
      <c r="H74" s="21" t="s">
        <v>12</v>
      </c>
      <c r="I74" s="25" t="s">
        <v>99</v>
      </c>
    </row>
    <row r="75" spans="1:9" x14ac:dyDescent="0.2">
      <c r="A75" s="20">
        <v>38997</v>
      </c>
      <c r="B75" s="21">
        <v>9</v>
      </c>
      <c r="C75" s="21" t="s">
        <v>61</v>
      </c>
      <c r="D75" s="22" t="s">
        <v>62</v>
      </c>
      <c r="E75" s="22" t="s">
        <v>63</v>
      </c>
      <c r="F75" s="23">
        <v>1</v>
      </c>
      <c r="G75" s="24">
        <v>0.25</v>
      </c>
      <c r="H75" s="21" t="s">
        <v>16</v>
      </c>
      <c r="I75" s="25"/>
    </row>
    <row r="76" spans="1:9" x14ac:dyDescent="0.2">
      <c r="A76" s="20">
        <v>39001</v>
      </c>
      <c r="B76" s="21">
        <v>10</v>
      </c>
      <c r="C76" s="21" t="s">
        <v>41</v>
      </c>
      <c r="D76" s="22" t="s">
        <v>10</v>
      </c>
      <c r="E76" s="22" t="s">
        <v>42</v>
      </c>
      <c r="F76" s="23">
        <v>1</v>
      </c>
      <c r="G76" s="24">
        <v>1.5</v>
      </c>
      <c r="H76" s="21" t="s">
        <v>12</v>
      </c>
      <c r="I76" s="25" t="s">
        <v>39</v>
      </c>
    </row>
    <row r="77" spans="1:9" x14ac:dyDescent="0.2">
      <c r="A77" s="20">
        <v>39001</v>
      </c>
      <c r="B77" s="21">
        <v>10</v>
      </c>
      <c r="C77" s="21" t="s">
        <v>37</v>
      </c>
      <c r="D77" s="22" t="s">
        <v>10</v>
      </c>
      <c r="E77" s="22" t="s">
        <v>38</v>
      </c>
      <c r="F77" s="23">
        <v>1</v>
      </c>
      <c r="G77" s="24">
        <v>1.5</v>
      </c>
      <c r="H77" s="21" t="s">
        <v>12</v>
      </c>
      <c r="I77" s="25" t="s">
        <v>39</v>
      </c>
    </row>
    <row r="78" spans="1:9" x14ac:dyDescent="0.2">
      <c r="A78" s="20">
        <v>39003</v>
      </c>
      <c r="B78" s="21">
        <v>10</v>
      </c>
      <c r="C78" s="21" t="s">
        <v>100</v>
      </c>
      <c r="D78" s="22" t="s">
        <v>49</v>
      </c>
      <c r="E78" s="22" t="s">
        <v>101</v>
      </c>
      <c r="F78" s="23">
        <v>1</v>
      </c>
      <c r="G78" s="24">
        <v>1</v>
      </c>
      <c r="H78" s="21" t="s">
        <v>16</v>
      </c>
      <c r="I78" s="25"/>
    </row>
    <row r="79" spans="1:9" x14ac:dyDescent="0.2">
      <c r="A79" s="20">
        <v>39017</v>
      </c>
      <c r="B79" s="21">
        <v>9</v>
      </c>
      <c r="C79" s="21" t="s">
        <v>102</v>
      </c>
      <c r="D79" s="22" t="s">
        <v>44</v>
      </c>
      <c r="E79" s="22" t="s">
        <v>103</v>
      </c>
      <c r="F79" s="23">
        <v>1</v>
      </c>
      <c r="G79" s="24">
        <v>0.5</v>
      </c>
      <c r="H79" s="21" t="s">
        <v>12</v>
      </c>
      <c r="I79" s="25"/>
    </row>
    <row r="80" spans="1:9" x14ac:dyDescent="0.2">
      <c r="A80" s="20">
        <v>39017</v>
      </c>
      <c r="B80" s="21">
        <v>9</v>
      </c>
      <c r="C80" s="21" t="s">
        <v>102</v>
      </c>
      <c r="D80" s="22" t="s">
        <v>44</v>
      </c>
      <c r="E80" s="22" t="s">
        <v>104</v>
      </c>
      <c r="F80" s="23">
        <v>1</v>
      </c>
      <c r="G80" s="24">
        <v>0.5</v>
      </c>
      <c r="H80" s="21" t="s">
        <v>16</v>
      </c>
      <c r="I80" s="25"/>
    </row>
    <row r="81" spans="1:9" x14ac:dyDescent="0.2">
      <c r="A81" s="20">
        <v>39018</v>
      </c>
      <c r="B81" s="21">
        <v>10</v>
      </c>
      <c r="C81" s="21" t="s">
        <v>58</v>
      </c>
      <c r="D81" s="22" t="s">
        <v>10</v>
      </c>
      <c r="E81" s="22" t="s">
        <v>38</v>
      </c>
      <c r="F81" s="23">
        <v>1</v>
      </c>
      <c r="G81" s="24">
        <v>1.5</v>
      </c>
      <c r="H81" s="21" t="s">
        <v>12</v>
      </c>
      <c r="I81" s="25" t="s">
        <v>39</v>
      </c>
    </row>
    <row r="82" spans="1:9" x14ac:dyDescent="0.2">
      <c r="A82" s="20">
        <v>39020</v>
      </c>
      <c r="B82" s="21">
        <v>9</v>
      </c>
      <c r="C82" s="21" t="s">
        <v>18</v>
      </c>
      <c r="D82" s="22" t="s">
        <v>19</v>
      </c>
      <c r="E82" s="22" t="s">
        <v>57</v>
      </c>
      <c r="F82" s="23">
        <v>1</v>
      </c>
      <c r="G82" s="24">
        <v>0.25</v>
      </c>
      <c r="H82" s="21" t="s">
        <v>12</v>
      </c>
      <c r="I82" s="25"/>
    </row>
    <row r="83" spans="1:9" x14ac:dyDescent="0.2">
      <c r="A83" s="20">
        <v>39024</v>
      </c>
      <c r="B83" s="21">
        <v>9</v>
      </c>
      <c r="C83" s="21" t="s">
        <v>105</v>
      </c>
      <c r="D83" s="22" t="s">
        <v>19</v>
      </c>
      <c r="E83" s="22" t="s">
        <v>28</v>
      </c>
      <c r="F83" s="23">
        <v>1</v>
      </c>
      <c r="G83" s="24">
        <v>1</v>
      </c>
      <c r="H83" s="21" t="s">
        <v>12</v>
      </c>
      <c r="I83" s="25"/>
    </row>
    <row r="84" spans="1:9" x14ac:dyDescent="0.2">
      <c r="A84" s="20">
        <v>39025</v>
      </c>
      <c r="B84" s="21">
        <v>9</v>
      </c>
      <c r="C84" s="21" t="s">
        <v>41</v>
      </c>
      <c r="D84" s="22" t="s">
        <v>10</v>
      </c>
      <c r="E84" s="22" t="s">
        <v>42</v>
      </c>
      <c r="F84" s="23">
        <v>1</v>
      </c>
      <c r="G84" s="24">
        <v>1.5</v>
      </c>
      <c r="H84" s="21" t="s">
        <v>12</v>
      </c>
      <c r="I84" s="25" t="s">
        <v>39</v>
      </c>
    </row>
    <row r="85" spans="1:9" x14ac:dyDescent="0.2">
      <c r="A85" s="20">
        <v>39025</v>
      </c>
      <c r="B85" s="21">
        <v>9</v>
      </c>
      <c r="C85" s="21" t="s">
        <v>37</v>
      </c>
      <c r="D85" s="22" t="s">
        <v>10</v>
      </c>
      <c r="E85" s="22" t="s">
        <v>38</v>
      </c>
      <c r="F85" s="23">
        <v>1</v>
      </c>
      <c r="G85" s="24">
        <v>1.5</v>
      </c>
      <c r="H85" s="21" t="s">
        <v>12</v>
      </c>
      <c r="I85" s="25" t="s">
        <v>39</v>
      </c>
    </row>
    <row r="86" spans="1:9" x14ac:dyDescent="0.2">
      <c r="A86" s="20">
        <v>39033</v>
      </c>
      <c r="B86" s="21">
        <v>9</v>
      </c>
      <c r="C86" s="21" t="s">
        <v>106</v>
      </c>
      <c r="D86" s="22" t="s">
        <v>87</v>
      </c>
      <c r="E86" s="22"/>
      <c r="F86" s="23"/>
      <c r="G86" s="24">
        <v>0.5</v>
      </c>
      <c r="H86" s="21" t="s">
        <v>35</v>
      </c>
      <c r="I86" s="25" t="s">
        <v>107</v>
      </c>
    </row>
    <row r="87" spans="1:9" x14ac:dyDescent="0.2">
      <c r="A87" s="20">
        <v>39036</v>
      </c>
      <c r="B87" s="21">
        <v>10</v>
      </c>
      <c r="C87" s="21" t="s">
        <v>37</v>
      </c>
      <c r="D87" s="22" t="s">
        <v>10</v>
      </c>
      <c r="E87" s="22" t="s">
        <v>38</v>
      </c>
      <c r="F87" s="23">
        <v>1</v>
      </c>
      <c r="G87" s="24">
        <v>1.5</v>
      </c>
      <c r="H87" s="21" t="s">
        <v>12</v>
      </c>
      <c r="I87" s="25" t="s">
        <v>39</v>
      </c>
    </row>
    <row r="88" spans="1:9" x14ac:dyDescent="0.2">
      <c r="A88" s="20">
        <v>39037</v>
      </c>
      <c r="B88" s="21">
        <v>9</v>
      </c>
      <c r="C88" s="21" t="s">
        <v>37</v>
      </c>
      <c r="D88" s="22" t="s">
        <v>10</v>
      </c>
      <c r="E88" s="22" t="s">
        <v>53</v>
      </c>
      <c r="F88" s="23">
        <v>1</v>
      </c>
      <c r="G88" s="24">
        <v>0.5</v>
      </c>
      <c r="H88" s="21" t="s">
        <v>12</v>
      </c>
      <c r="I88" s="25" t="s">
        <v>39</v>
      </c>
    </row>
    <row r="89" spans="1:9" x14ac:dyDescent="0.2">
      <c r="A89" s="20">
        <v>39037</v>
      </c>
      <c r="B89" s="21">
        <v>9</v>
      </c>
      <c r="C89" s="21" t="s">
        <v>41</v>
      </c>
      <c r="D89" s="22" t="s">
        <v>10</v>
      </c>
      <c r="E89" s="22" t="s">
        <v>42</v>
      </c>
      <c r="F89" s="23">
        <v>1</v>
      </c>
      <c r="G89" s="24">
        <v>1.5</v>
      </c>
      <c r="H89" s="21" t="s">
        <v>12</v>
      </c>
      <c r="I89" s="25" t="s">
        <v>39</v>
      </c>
    </row>
    <row r="90" spans="1:9" x14ac:dyDescent="0.2">
      <c r="A90" s="20">
        <v>39044</v>
      </c>
      <c r="B90" s="21">
        <v>10</v>
      </c>
      <c r="C90" s="21" t="s">
        <v>108</v>
      </c>
      <c r="D90" s="22" t="s">
        <v>49</v>
      </c>
      <c r="E90" s="22" t="s">
        <v>109</v>
      </c>
      <c r="F90" s="23">
        <v>1</v>
      </c>
      <c r="G90" s="24">
        <v>0.5</v>
      </c>
      <c r="H90" s="21" t="s">
        <v>16</v>
      </c>
      <c r="I90" s="25"/>
    </row>
    <row r="91" spans="1:9" x14ac:dyDescent="0.2">
      <c r="A91" s="20">
        <v>39045</v>
      </c>
      <c r="B91" s="21">
        <v>10</v>
      </c>
      <c r="C91" s="21" t="s">
        <v>110</v>
      </c>
      <c r="D91" s="22" t="s">
        <v>15</v>
      </c>
      <c r="E91" s="22" t="s">
        <v>111</v>
      </c>
      <c r="F91" s="23">
        <v>1</v>
      </c>
      <c r="G91" s="24">
        <v>0.25</v>
      </c>
      <c r="H91" s="21" t="s">
        <v>12</v>
      </c>
      <c r="I91" s="25"/>
    </row>
    <row r="92" spans="1:9" x14ac:dyDescent="0.2">
      <c r="A92" s="20">
        <v>39045</v>
      </c>
      <c r="B92" s="21">
        <v>10</v>
      </c>
      <c r="C92" s="21" t="s">
        <v>112</v>
      </c>
      <c r="D92" s="22" t="s">
        <v>10</v>
      </c>
      <c r="E92" s="22"/>
      <c r="F92" s="23"/>
      <c r="G92" s="24">
        <v>1</v>
      </c>
      <c r="H92" s="21" t="s">
        <v>35</v>
      </c>
      <c r="I92" s="25" t="s">
        <v>113</v>
      </c>
    </row>
    <row r="93" spans="1:9" x14ac:dyDescent="0.2">
      <c r="A93" s="20">
        <v>39046</v>
      </c>
      <c r="B93" s="21">
        <v>9</v>
      </c>
      <c r="C93" s="21" t="s">
        <v>114</v>
      </c>
      <c r="D93" s="22" t="s">
        <v>44</v>
      </c>
      <c r="E93" s="22" t="s">
        <v>115</v>
      </c>
      <c r="F93" s="23">
        <v>1</v>
      </c>
      <c r="G93" s="24">
        <v>1</v>
      </c>
      <c r="H93" s="21" t="s">
        <v>16</v>
      </c>
      <c r="I93" s="25"/>
    </row>
    <row r="94" spans="1:9" x14ac:dyDescent="0.2">
      <c r="A94" s="20">
        <v>39046</v>
      </c>
      <c r="B94" s="21">
        <v>9</v>
      </c>
      <c r="C94" s="21" t="s">
        <v>116</v>
      </c>
      <c r="D94" s="22" t="s">
        <v>44</v>
      </c>
      <c r="E94" s="22" t="s">
        <v>115</v>
      </c>
      <c r="F94" s="23">
        <v>1</v>
      </c>
      <c r="G94" s="24">
        <v>1</v>
      </c>
      <c r="H94" s="21" t="s">
        <v>16</v>
      </c>
      <c r="I94" s="25"/>
    </row>
    <row r="95" spans="1:9" x14ac:dyDescent="0.2">
      <c r="A95" s="20">
        <v>39046</v>
      </c>
      <c r="B95" s="21">
        <v>10</v>
      </c>
      <c r="C95" s="21" t="s">
        <v>18</v>
      </c>
      <c r="D95" s="22" t="s">
        <v>19</v>
      </c>
      <c r="E95" s="22" t="s">
        <v>20</v>
      </c>
      <c r="F95" s="23">
        <v>1</v>
      </c>
      <c r="G95" s="24">
        <v>1</v>
      </c>
      <c r="H95" s="21" t="s">
        <v>12</v>
      </c>
      <c r="I95" s="25"/>
    </row>
    <row r="96" spans="1:9" x14ac:dyDescent="0.2">
      <c r="A96" s="20">
        <v>39049</v>
      </c>
      <c r="B96" s="21">
        <v>9</v>
      </c>
      <c r="C96" s="21" t="s">
        <v>96</v>
      </c>
      <c r="D96" s="22" t="s">
        <v>15</v>
      </c>
      <c r="E96" s="22" t="s">
        <v>42</v>
      </c>
      <c r="F96" s="23">
        <v>1</v>
      </c>
      <c r="G96" s="24">
        <v>1.5</v>
      </c>
      <c r="H96" s="21" t="s">
        <v>12</v>
      </c>
      <c r="I96" s="25"/>
    </row>
    <row r="97" spans="1:9" x14ac:dyDescent="0.2">
      <c r="A97" s="20">
        <v>39052</v>
      </c>
      <c r="B97" s="21">
        <v>9</v>
      </c>
      <c r="C97" s="21" t="s">
        <v>117</v>
      </c>
      <c r="D97" s="22" t="s">
        <v>44</v>
      </c>
      <c r="E97" s="22" t="s">
        <v>45</v>
      </c>
      <c r="F97" s="23">
        <v>1</v>
      </c>
      <c r="G97" s="24">
        <v>1</v>
      </c>
      <c r="H97" s="21" t="s">
        <v>16</v>
      </c>
      <c r="I97" s="25"/>
    </row>
    <row r="98" spans="1:9" x14ac:dyDescent="0.2">
      <c r="A98" s="20">
        <v>39065</v>
      </c>
      <c r="B98" s="21">
        <v>9</v>
      </c>
      <c r="C98" s="21" t="s">
        <v>108</v>
      </c>
      <c r="D98" s="22" t="s">
        <v>49</v>
      </c>
      <c r="E98" s="22" t="s">
        <v>109</v>
      </c>
      <c r="F98" s="23">
        <v>1</v>
      </c>
      <c r="G98" s="24">
        <v>0.5</v>
      </c>
      <c r="H98" s="21" t="s">
        <v>16</v>
      </c>
      <c r="I98" s="25"/>
    </row>
  </sheetData>
  <sheetProtection selectLockedCells="1" selectUnlockedCells="1"/>
  <mergeCells count="1">
    <mergeCell ref="A1:I1"/>
  </mergeCells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40" zoomScaleNormal="140" workbookViewId="0">
      <selection activeCell="A2" sqref="A2"/>
    </sheetView>
  </sheetViews>
  <sheetFormatPr baseColWidth="10" defaultRowHeight="12.75" x14ac:dyDescent="0.2"/>
  <cols>
    <col min="1" max="1" width="8.7109375" style="1" customWidth="1"/>
    <col min="2" max="2" width="5.7109375" style="2" customWidth="1"/>
    <col min="3" max="3" width="30.7109375" style="2" customWidth="1"/>
    <col min="4" max="4" width="12.7109375" style="3" customWidth="1"/>
    <col min="5" max="5" width="20.7109375" style="4" customWidth="1"/>
    <col min="6" max="6" width="8.7109375" style="5" customWidth="1"/>
    <col min="7" max="7" width="8.7109375" style="6" customWidth="1"/>
    <col min="8" max="8" width="8.7109375" style="7" customWidth="1"/>
    <col min="9" max="9" width="30.7109375" style="8" customWidth="1"/>
  </cols>
  <sheetData>
    <row r="1" spans="1:9" ht="15.75" x14ac:dyDescent="0.25">
      <c r="A1" s="54" t="s">
        <v>184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s="9"/>
      <c r="B2" s="10"/>
      <c r="C2" s="10"/>
      <c r="D2" s="11"/>
      <c r="E2" s="11"/>
      <c r="F2" s="12"/>
      <c r="G2" s="13"/>
      <c r="H2" s="10"/>
      <c r="I2" s="14"/>
    </row>
    <row r="3" spans="1:9" ht="33.75" x14ac:dyDescent="0.2">
      <c r="A3" s="15" t="s">
        <v>0</v>
      </c>
      <c r="B3" s="16" t="s">
        <v>1</v>
      </c>
      <c r="C3" s="16" t="s">
        <v>2</v>
      </c>
      <c r="D3" s="17" t="s">
        <v>3</v>
      </c>
      <c r="E3" s="17" t="s">
        <v>4</v>
      </c>
      <c r="F3" s="18" t="s">
        <v>5</v>
      </c>
      <c r="G3" s="19" t="s">
        <v>6</v>
      </c>
      <c r="H3" s="17" t="s">
        <v>7</v>
      </c>
      <c r="I3" s="16" t="s">
        <v>8</v>
      </c>
    </row>
    <row r="4" spans="1:9" x14ac:dyDescent="0.2">
      <c r="A4" s="20">
        <v>38759</v>
      </c>
      <c r="B4" s="21" t="s">
        <v>118</v>
      </c>
      <c r="C4" s="21" t="s">
        <v>119</v>
      </c>
      <c r="D4" s="22" t="s">
        <v>62</v>
      </c>
      <c r="E4" s="22" t="s">
        <v>120</v>
      </c>
      <c r="F4" s="23">
        <v>1</v>
      </c>
      <c r="G4" s="24">
        <v>2.25</v>
      </c>
      <c r="H4" s="21" t="s">
        <v>35</v>
      </c>
      <c r="I4" s="25"/>
    </row>
    <row r="5" spans="1:9" x14ac:dyDescent="0.2">
      <c r="A5" s="20">
        <v>38770</v>
      </c>
      <c r="B5" s="21" t="s">
        <v>121</v>
      </c>
      <c r="C5" s="21" t="s">
        <v>122</v>
      </c>
      <c r="D5" s="22" t="s">
        <v>10</v>
      </c>
      <c r="E5" s="22" t="s">
        <v>123</v>
      </c>
      <c r="F5" s="23">
        <v>1</v>
      </c>
      <c r="G5" s="24">
        <v>1.5</v>
      </c>
      <c r="H5" s="21" t="s">
        <v>35</v>
      </c>
      <c r="I5" s="25"/>
    </row>
    <row r="6" spans="1:9" x14ac:dyDescent="0.2">
      <c r="A6" s="20">
        <v>38786</v>
      </c>
      <c r="B6" s="21" t="s">
        <v>118</v>
      </c>
      <c r="C6" s="21" t="s">
        <v>124</v>
      </c>
      <c r="D6" s="22" t="s">
        <v>49</v>
      </c>
      <c r="E6" s="22"/>
      <c r="F6" s="23"/>
      <c r="G6" s="24">
        <v>0.5</v>
      </c>
      <c r="H6" s="21" t="s">
        <v>35</v>
      </c>
      <c r="I6" s="25"/>
    </row>
    <row r="7" spans="1:9" x14ac:dyDescent="0.2">
      <c r="A7" s="20">
        <v>38792</v>
      </c>
      <c r="B7" s="21" t="s">
        <v>121</v>
      </c>
      <c r="C7" s="21" t="s">
        <v>18</v>
      </c>
      <c r="D7" s="22" t="s">
        <v>19</v>
      </c>
      <c r="E7" s="22" t="s">
        <v>52</v>
      </c>
      <c r="F7" s="23">
        <v>1</v>
      </c>
      <c r="G7" s="24">
        <v>0.25</v>
      </c>
      <c r="H7" s="21" t="s">
        <v>125</v>
      </c>
      <c r="I7" s="25"/>
    </row>
    <row r="8" spans="1:9" x14ac:dyDescent="0.2">
      <c r="A8" s="20">
        <v>38794</v>
      </c>
      <c r="B8" s="21" t="s">
        <v>118</v>
      </c>
      <c r="C8" s="21" t="s">
        <v>126</v>
      </c>
      <c r="D8" s="22" t="s">
        <v>44</v>
      </c>
      <c r="E8" s="22" t="s">
        <v>127</v>
      </c>
      <c r="F8" s="23">
        <v>1</v>
      </c>
      <c r="G8" s="24">
        <v>0.5</v>
      </c>
      <c r="H8" s="21" t="s">
        <v>16</v>
      </c>
      <c r="I8" s="25"/>
    </row>
    <row r="9" spans="1:9" x14ac:dyDescent="0.2">
      <c r="A9" s="20">
        <v>38799</v>
      </c>
      <c r="B9" s="21" t="s">
        <v>121</v>
      </c>
      <c r="C9" s="21" t="s">
        <v>18</v>
      </c>
      <c r="D9" s="22" t="s">
        <v>19</v>
      </c>
      <c r="E9" s="22" t="s">
        <v>57</v>
      </c>
      <c r="F9" s="23">
        <v>2</v>
      </c>
      <c r="G9" s="24">
        <v>0.25</v>
      </c>
      <c r="H9" s="21" t="s">
        <v>125</v>
      </c>
      <c r="I9" s="25"/>
    </row>
    <row r="10" spans="1:9" x14ac:dyDescent="0.2">
      <c r="A10" s="20">
        <v>38799</v>
      </c>
      <c r="B10" s="21" t="s">
        <v>121</v>
      </c>
      <c r="C10" s="21" t="s">
        <v>18</v>
      </c>
      <c r="D10" s="22" t="s">
        <v>19</v>
      </c>
      <c r="E10" s="22" t="s">
        <v>20</v>
      </c>
      <c r="F10" s="23">
        <v>1</v>
      </c>
      <c r="G10" s="24">
        <v>1.5</v>
      </c>
      <c r="H10" s="21" t="s">
        <v>125</v>
      </c>
      <c r="I10" s="25"/>
    </row>
    <row r="11" spans="1:9" x14ac:dyDescent="0.2">
      <c r="A11" s="20">
        <v>38799</v>
      </c>
      <c r="B11" s="21" t="s">
        <v>121</v>
      </c>
      <c r="C11" s="21" t="s">
        <v>61</v>
      </c>
      <c r="D11" s="22" t="s">
        <v>62</v>
      </c>
      <c r="E11" s="22" t="s">
        <v>63</v>
      </c>
      <c r="F11" s="23">
        <v>1</v>
      </c>
      <c r="G11" s="24">
        <v>0.25</v>
      </c>
      <c r="H11" s="21" t="s">
        <v>16</v>
      </c>
      <c r="I11" s="25"/>
    </row>
    <row r="12" spans="1:9" x14ac:dyDescent="0.2">
      <c r="A12" s="20">
        <v>38801</v>
      </c>
      <c r="B12" s="21" t="s">
        <v>118</v>
      </c>
      <c r="C12" s="21" t="s">
        <v>128</v>
      </c>
      <c r="D12" s="22" t="s">
        <v>44</v>
      </c>
      <c r="E12" s="22" t="s">
        <v>127</v>
      </c>
      <c r="F12" s="23">
        <v>1</v>
      </c>
      <c r="G12" s="24">
        <v>0.5</v>
      </c>
      <c r="H12" s="21" t="s">
        <v>16</v>
      </c>
      <c r="I12" s="25"/>
    </row>
    <row r="13" spans="1:9" x14ac:dyDescent="0.2">
      <c r="A13" s="20">
        <v>38802</v>
      </c>
      <c r="B13" s="21" t="s">
        <v>121</v>
      </c>
      <c r="C13" s="21" t="s">
        <v>37</v>
      </c>
      <c r="D13" s="22" t="s">
        <v>10</v>
      </c>
      <c r="E13" s="22" t="s">
        <v>129</v>
      </c>
      <c r="F13" s="23">
        <v>1</v>
      </c>
      <c r="G13" s="24">
        <v>1.5</v>
      </c>
      <c r="H13" s="21" t="s">
        <v>125</v>
      </c>
      <c r="I13" s="25" t="s">
        <v>39</v>
      </c>
    </row>
    <row r="14" spans="1:9" x14ac:dyDescent="0.2">
      <c r="A14" s="20">
        <v>38808</v>
      </c>
      <c r="B14" s="21" t="s">
        <v>118</v>
      </c>
      <c r="C14" s="21" t="s">
        <v>18</v>
      </c>
      <c r="D14" s="22" t="s">
        <v>19</v>
      </c>
      <c r="E14" s="22" t="s">
        <v>20</v>
      </c>
      <c r="F14" s="23">
        <v>1</v>
      </c>
      <c r="G14" s="24">
        <v>1.5</v>
      </c>
      <c r="H14" s="21" t="s">
        <v>125</v>
      </c>
      <c r="I14" s="25"/>
    </row>
    <row r="15" spans="1:9" x14ac:dyDescent="0.2">
      <c r="A15" s="20">
        <v>38813</v>
      </c>
      <c r="B15" s="21" t="s">
        <v>118</v>
      </c>
      <c r="C15" s="21" t="s">
        <v>130</v>
      </c>
      <c r="D15" s="22" t="s">
        <v>44</v>
      </c>
      <c r="E15" s="22" t="s">
        <v>131</v>
      </c>
      <c r="F15" s="23">
        <v>1</v>
      </c>
      <c r="G15" s="24">
        <v>0.5</v>
      </c>
      <c r="H15" s="21" t="s">
        <v>16</v>
      </c>
      <c r="I15" s="25"/>
    </row>
    <row r="16" spans="1:9" x14ac:dyDescent="0.2">
      <c r="A16" s="20">
        <v>38826</v>
      </c>
      <c r="B16" s="21" t="s">
        <v>118</v>
      </c>
      <c r="C16" s="21" t="s">
        <v>132</v>
      </c>
      <c r="D16" s="22" t="s">
        <v>15</v>
      </c>
      <c r="E16" s="22" t="s">
        <v>133</v>
      </c>
      <c r="F16" s="23">
        <v>1</v>
      </c>
      <c r="G16" s="24">
        <v>1.5</v>
      </c>
      <c r="H16" s="21" t="s">
        <v>35</v>
      </c>
      <c r="I16" s="25"/>
    </row>
    <row r="17" spans="1:9" x14ac:dyDescent="0.2">
      <c r="A17" s="20">
        <v>38827</v>
      </c>
      <c r="B17" s="21" t="s">
        <v>118</v>
      </c>
      <c r="C17" s="21" t="s">
        <v>134</v>
      </c>
      <c r="D17" s="22" t="s">
        <v>44</v>
      </c>
      <c r="E17" s="22"/>
      <c r="F17" s="23"/>
      <c r="G17" s="24">
        <v>0.75</v>
      </c>
      <c r="H17" s="21" t="s">
        <v>35</v>
      </c>
      <c r="I17" s="25"/>
    </row>
    <row r="18" spans="1:9" x14ac:dyDescent="0.2">
      <c r="A18" s="20">
        <v>38834</v>
      </c>
      <c r="B18" s="21" t="s">
        <v>118</v>
      </c>
      <c r="C18" s="21" t="s">
        <v>126</v>
      </c>
      <c r="D18" s="22" t="s">
        <v>44</v>
      </c>
      <c r="E18" s="22" t="s">
        <v>127</v>
      </c>
      <c r="F18" s="23">
        <v>1</v>
      </c>
      <c r="G18" s="24">
        <v>0.5</v>
      </c>
      <c r="H18" s="21" t="s">
        <v>16</v>
      </c>
      <c r="I18" s="25"/>
    </row>
    <row r="19" spans="1:9" x14ac:dyDescent="0.2">
      <c r="A19" s="20">
        <v>38842</v>
      </c>
      <c r="B19" s="21" t="s">
        <v>118</v>
      </c>
      <c r="C19" s="21" t="s">
        <v>135</v>
      </c>
      <c r="D19" s="22" t="s">
        <v>22</v>
      </c>
      <c r="E19" s="22" t="s">
        <v>136</v>
      </c>
      <c r="F19" s="23">
        <v>1</v>
      </c>
      <c r="G19" s="24">
        <v>0.25</v>
      </c>
      <c r="H19" s="21" t="s">
        <v>16</v>
      </c>
      <c r="I19" s="25"/>
    </row>
    <row r="20" spans="1:9" x14ac:dyDescent="0.2">
      <c r="A20" s="20">
        <v>38843</v>
      </c>
      <c r="B20" s="21" t="s">
        <v>118</v>
      </c>
      <c r="C20" s="21" t="s">
        <v>135</v>
      </c>
      <c r="D20" s="22" t="s">
        <v>22</v>
      </c>
      <c r="E20" s="22" t="s">
        <v>137</v>
      </c>
      <c r="F20" s="23">
        <v>1</v>
      </c>
      <c r="G20" s="24">
        <v>0.25</v>
      </c>
      <c r="H20" s="21" t="s">
        <v>35</v>
      </c>
      <c r="I20" s="25"/>
    </row>
    <row r="21" spans="1:9" x14ac:dyDescent="0.2">
      <c r="A21" s="20">
        <v>38843</v>
      </c>
      <c r="B21" s="21" t="s">
        <v>118</v>
      </c>
      <c r="C21" s="21" t="s">
        <v>68</v>
      </c>
      <c r="D21" s="22" t="s">
        <v>10</v>
      </c>
      <c r="E21" s="22" t="s">
        <v>133</v>
      </c>
      <c r="F21" s="23">
        <v>1</v>
      </c>
      <c r="G21" s="24">
        <v>1.5</v>
      </c>
      <c r="H21" s="21" t="s">
        <v>35</v>
      </c>
      <c r="I21" s="25"/>
    </row>
    <row r="22" spans="1:9" x14ac:dyDescent="0.2">
      <c r="A22" s="20">
        <v>38853</v>
      </c>
      <c r="B22" s="21" t="s">
        <v>118</v>
      </c>
      <c r="C22" s="21" t="s">
        <v>88</v>
      </c>
      <c r="D22" s="22" t="s">
        <v>15</v>
      </c>
      <c r="E22" s="22" t="s">
        <v>89</v>
      </c>
      <c r="F22" s="23">
        <v>1</v>
      </c>
      <c r="G22" s="24">
        <v>1</v>
      </c>
      <c r="H22" s="21" t="s">
        <v>16</v>
      </c>
      <c r="I22" s="25"/>
    </row>
    <row r="23" spans="1:9" x14ac:dyDescent="0.2">
      <c r="A23" s="20">
        <v>38863</v>
      </c>
      <c r="B23" s="21" t="s">
        <v>121</v>
      </c>
      <c r="C23" s="21" t="s">
        <v>138</v>
      </c>
      <c r="D23" s="22" t="s">
        <v>44</v>
      </c>
      <c r="E23" s="22" t="s">
        <v>127</v>
      </c>
      <c r="F23" s="23">
        <v>1</v>
      </c>
      <c r="G23" s="24">
        <v>0.5</v>
      </c>
      <c r="H23" s="21" t="s">
        <v>16</v>
      </c>
      <c r="I23" s="25"/>
    </row>
    <row r="24" spans="1:9" x14ac:dyDescent="0.2">
      <c r="A24" s="20">
        <v>38875</v>
      </c>
      <c r="B24" s="21" t="s">
        <v>121</v>
      </c>
      <c r="C24" s="21" t="s">
        <v>139</v>
      </c>
      <c r="D24" s="22" t="s">
        <v>15</v>
      </c>
      <c r="E24" s="22"/>
      <c r="F24" s="23"/>
      <c r="G24" s="24">
        <v>0.5</v>
      </c>
      <c r="H24" s="21" t="s">
        <v>35</v>
      </c>
      <c r="I24" s="25"/>
    </row>
    <row r="25" spans="1:9" x14ac:dyDescent="0.2">
      <c r="A25" s="20">
        <v>38878</v>
      </c>
      <c r="B25" s="21" t="s">
        <v>118</v>
      </c>
      <c r="C25" s="21" t="s">
        <v>18</v>
      </c>
      <c r="D25" s="22" t="s">
        <v>19</v>
      </c>
      <c r="E25" s="22" t="s">
        <v>52</v>
      </c>
      <c r="F25" s="23">
        <v>1</v>
      </c>
      <c r="G25" s="24">
        <v>0.25</v>
      </c>
      <c r="H25" s="21" t="s">
        <v>125</v>
      </c>
      <c r="I25" s="25"/>
    </row>
    <row r="26" spans="1:9" x14ac:dyDescent="0.2">
      <c r="A26" s="20">
        <v>38878</v>
      </c>
      <c r="B26" s="21" t="s">
        <v>118</v>
      </c>
      <c r="C26" s="21" t="s">
        <v>18</v>
      </c>
      <c r="D26" s="22" t="s">
        <v>19</v>
      </c>
      <c r="E26" s="22" t="s">
        <v>57</v>
      </c>
      <c r="F26" s="23">
        <v>2</v>
      </c>
      <c r="G26" s="24">
        <v>0.25</v>
      </c>
      <c r="H26" s="21" t="s">
        <v>125</v>
      </c>
      <c r="I26" s="25"/>
    </row>
    <row r="27" spans="1:9" x14ac:dyDescent="0.2">
      <c r="A27" s="20">
        <v>38885</v>
      </c>
      <c r="B27" s="21" t="s">
        <v>121</v>
      </c>
      <c r="C27" s="21" t="s">
        <v>61</v>
      </c>
      <c r="D27" s="22" t="s">
        <v>62</v>
      </c>
      <c r="E27" s="22" t="s">
        <v>63</v>
      </c>
      <c r="F27" s="23">
        <v>1</v>
      </c>
      <c r="G27" s="24">
        <v>0.25</v>
      </c>
      <c r="H27" s="21" t="s">
        <v>16</v>
      </c>
      <c r="I27" s="25"/>
    </row>
    <row r="28" spans="1:9" x14ac:dyDescent="0.2">
      <c r="A28" s="20">
        <v>38911</v>
      </c>
      <c r="B28" s="21" t="s">
        <v>118</v>
      </c>
      <c r="C28" s="21" t="s">
        <v>21</v>
      </c>
      <c r="D28" s="22" t="s">
        <v>22</v>
      </c>
      <c r="E28" s="22" t="s">
        <v>23</v>
      </c>
      <c r="F28" s="23">
        <v>1</v>
      </c>
      <c r="G28" s="24">
        <v>1</v>
      </c>
      <c r="H28" s="21" t="s">
        <v>125</v>
      </c>
      <c r="I28" s="25"/>
    </row>
    <row r="29" spans="1:9" x14ac:dyDescent="0.2">
      <c r="A29" s="20">
        <v>38913</v>
      </c>
      <c r="B29" s="21" t="s">
        <v>118</v>
      </c>
      <c r="C29" s="21" t="s">
        <v>37</v>
      </c>
      <c r="D29" s="22" t="s">
        <v>10</v>
      </c>
      <c r="E29" s="22" t="s">
        <v>38</v>
      </c>
      <c r="F29" s="23">
        <v>1</v>
      </c>
      <c r="G29" s="24">
        <v>1.5</v>
      </c>
      <c r="H29" s="21" t="s">
        <v>125</v>
      </c>
      <c r="I29" s="25" t="s">
        <v>39</v>
      </c>
    </row>
    <row r="30" spans="1:9" x14ac:dyDescent="0.2">
      <c r="A30" s="20">
        <v>38916</v>
      </c>
      <c r="B30" s="21" t="s">
        <v>121</v>
      </c>
      <c r="C30" s="21" t="s">
        <v>117</v>
      </c>
      <c r="D30" s="22" t="s">
        <v>44</v>
      </c>
      <c r="E30" s="22" t="s">
        <v>45</v>
      </c>
      <c r="F30" s="23">
        <v>1</v>
      </c>
      <c r="G30" s="24">
        <v>1</v>
      </c>
      <c r="H30" s="21" t="s">
        <v>16</v>
      </c>
      <c r="I30" s="25"/>
    </row>
    <row r="31" spans="1:9" x14ac:dyDescent="0.2">
      <c r="A31" s="20">
        <v>38918</v>
      </c>
      <c r="B31" s="21" t="s">
        <v>121</v>
      </c>
      <c r="C31" s="21" t="s">
        <v>18</v>
      </c>
      <c r="D31" s="22" t="s">
        <v>19</v>
      </c>
      <c r="E31" s="22" t="s">
        <v>57</v>
      </c>
      <c r="F31" s="23">
        <v>2</v>
      </c>
      <c r="G31" s="24">
        <v>0.25</v>
      </c>
      <c r="H31" s="21" t="s">
        <v>125</v>
      </c>
      <c r="I31" s="25"/>
    </row>
    <row r="32" spans="1:9" x14ac:dyDescent="0.2">
      <c r="A32" s="20">
        <v>38940</v>
      </c>
      <c r="B32" s="21" t="s">
        <v>118</v>
      </c>
      <c r="C32" s="21" t="s">
        <v>140</v>
      </c>
      <c r="D32" s="22" t="s">
        <v>44</v>
      </c>
      <c r="E32" s="22"/>
      <c r="F32" s="23"/>
      <c r="G32" s="24">
        <v>1</v>
      </c>
      <c r="H32" s="21" t="s">
        <v>35</v>
      </c>
      <c r="I32" s="25"/>
    </row>
    <row r="33" spans="1:9" x14ac:dyDescent="0.2">
      <c r="A33" s="20">
        <v>38947</v>
      </c>
      <c r="B33" s="21" t="s">
        <v>121</v>
      </c>
      <c r="C33" s="21" t="s">
        <v>141</v>
      </c>
      <c r="D33" s="22" t="s">
        <v>44</v>
      </c>
      <c r="E33" s="22" t="s">
        <v>142</v>
      </c>
      <c r="F33" s="23">
        <v>4</v>
      </c>
      <c r="G33" s="24">
        <v>1</v>
      </c>
      <c r="H33" s="21" t="s">
        <v>16</v>
      </c>
      <c r="I33" s="25"/>
    </row>
    <row r="34" spans="1:9" x14ac:dyDescent="0.2">
      <c r="A34" s="20">
        <v>38947</v>
      </c>
      <c r="B34" s="21" t="s">
        <v>121</v>
      </c>
      <c r="C34" s="21" t="s">
        <v>141</v>
      </c>
      <c r="D34" s="22" t="s">
        <v>44</v>
      </c>
      <c r="E34" s="22" t="s">
        <v>115</v>
      </c>
      <c r="F34" s="23">
        <v>1</v>
      </c>
      <c r="G34" s="24">
        <v>1</v>
      </c>
      <c r="H34" s="21" t="s">
        <v>16</v>
      </c>
      <c r="I34" s="25"/>
    </row>
    <row r="35" spans="1:9" x14ac:dyDescent="0.2">
      <c r="A35" s="20">
        <v>38963</v>
      </c>
      <c r="B35" s="21" t="s">
        <v>118</v>
      </c>
      <c r="C35" s="21" t="s">
        <v>141</v>
      </c>
      <c r="D35" s="22" t="s">
        <v>44</v>
      </c>
      <c r="E35" s="22" t="s">
        <v>115</v>
      </c>
      <c r="F35" s="23">
        <v>1</v>
      </c>
      <c r="G35" s="24">
        <v>1</v>
      </c>
      <c r="H35" s="21" t="s">
        <v>16</v>
      </c>
      <c r="I35" s="21"/>
    </row>
    <row r="36" spans="1:9" x14ac:dyDescent="0.2">
      <c r="A36" s="20">
        <v>38966</v>
      </c>
      <c r="B36" s="21" t="s">
        <v>118</v>
      </c>
      <c r="C36" s="21" t="s">
        <v>141</v>
      </c>
      <c r="D36" s="22" t="s">
        <v>44</v>
      </c>
      <c r="E36" s="22" t="s">
        <v>142</v>
      </c>
      <c r="F36" s="23">
        <v>4</v>
      </c>
      <c r="G36" s="24">
        <v>1</v>
      </c>
      <c r="H36" s="21" t="s">
        <v>16</v>
      </c>
      <c r="I36" s="25"/>
    </row>
    <row r="37" spans="1:9" x14ac:dyDescent="0.2">
      <c r="A37" s="20">
        <v>38969</v>
      </c>
      <c r="B37" s="21" t="s">
        <v>118</v>
      </c>
      <c r="C37" s="21" t="s">
        <v>143</v>
      </c>
      <c r="D37" s="22" t="s">
        <v>22</v>
      </c>
      <c r="E37" s="22" t="s">
        <v>85</v>
      </c>
      <c r="F37" s="23">
        <v>1</v>
      </c>
      <c r="G37" s="24">
        <v>2.5</v>
      </c>
      <c r="H37" s="21" t="s">
        <v>35</v>
      </c>
      <c r="I37" s="25"/>
    </row>
    <row r="38" spans="1:9" x14ac:dyDescent="0.2">
      <c r="A38" s="20">
        <v>38983</v>
      </c>
      <c r="B38" s="21" t="s">
        <v>121</v>
      </c>
      <c r="C38" s="21" t="s">
        <v>144</v>
      </c>
      <c r="D38" s="22" t="s">
        <v>44</v>
      </c>
      <c r="E38" s="22" t="s">
        <v>145</v>
      </c>
      <c r="F38" s="23">
        <v>4</v>
      </c>
      <c r="G38" s="24">
        <v>2</v>
      </c>
      <c r="H38" s="21" t="s">
        <v>35</v>
      </c>
      <c r="I38" s="25"/>
    </row>
    <row r="39" spans="1:9" x14ac:dyDescent="0.2">
      <c r="A39" s="20">
        <v>38983</v>
      </c>
      <c r="B39" s="21" t="s">
        <v>118</v>
      </c>
      <c r="C39" s="21" t="s">
        <v>146</v>
      </c>
      <c r="D39" s="22" t="s">
        <v>62</v>
      </c>
      <c r="E39" s="22" t="s">
        <v>147</v>
      </c>
      <c r="F39" s="23">
        <v>1</v>
      </c>
      <c r="G39" s="24">
        <v>1</v>
      </c>
      <c r="H39" s="21" t="s">
        <v>16</v>
      </c>
      <c r="I39" s="25"/>
    </row>
    <row r="40" spans="1:9" x14ac:dyDescent="0.2">
      <c r="A40" s="20">
        <v>38989</v>
      </c>
      <c r="B40" s="21" t="s">
        <v>121</v>
      </c>
      <c r="C40" s="21" t="s">
        <v>148</v>
      </c>
      <c r="D40" s="22" t="s">
        <v>149</v>
      </c>
      <c r="E40" s="22" t="s">
        <v>150</v>
      </c>
      <c r="F40" s="23">
        <v>1</v>
      </c>
      <c r="G40" s="24">
        <v>0.75</v>
      </c>
      <c r="H40" s="21" t="s">
        <v>16</v>
      </c>
      <c r="I40" s="25"/>
    </row>
    <row r="41" spans="1:9" x14ac:dyDescent="0.2">
      <c r="A41" s="20">
        <v>38990</v>
      </c>
      <c r="B41" s="21" t="s">
        <v>118</v>
      </c>
      <c r="C41" s="21" t="s">
        <v>141</v>
      </c>
      <c r="D41" s="22" t="s">
        <v>44</v>
      </c>
      <c r="E41" s="22" t="s">
        <v>142</v>
      </c>
      <c r="F41" s="23">
        <v>1</v>
      </c>
      <c r="G41" s="24">
        <v>0.5</v>
      </c>
      <c r="H41" s="21" t="s">
        <v>16</v>
      </c>
      <c r="I41" s="25"/>
    </row>
    <row r="42" spans="1:9" x14ac:dyDescent="0.2">
      <c r="A42" s="20">
        <v>38990</v>
      </c>
      <c r="B42" s="21" t="s">
        <v>118</v>
      </c>
      <c r="C42" s="21" t="s">
        <v>141</v>
      </c>
      <c r="D42" s="22" t="s">
        <v>44</v>
      </c>
      <c r="E42" s="22" t="s">
        <v>115</v>
      </c>
      <c r="F42" s="23">
        <v>1</v>
      </c>
      <c r="G42" s="24">
        <v>1</v>
      </c>
      <c r="H42" s="21" t="s">
        <v>16</v>
      </c>
      <c r="I42" s="21"/>
    </row>
    <row r="43" spans="1:9" x14ac:dyDescent="0.2">
      <c r="A43" s="20">
        <v>39004</v>
      </c>
      <c r="B43" s="21" t="s">
        <v>121</v>
      </c>
      <c r="C43" s="21" t="s">
        <v>37</v>
      </c>
      <c r="D43" s="22" t="s">
        <v>10</v>
      </c>
      <c r="E43" s="22" t="s">
        <v>38</v>
      </c>
      <c r="F43" s="23">
        <v>1</v>
      </c>
      <c r="G43" s="24">
        <v>1.5</v>
      </c>
      <c r="H43" s="21" t="s">
        <v>125</v>
      </c>
      <c r="I43" s="25" t="s">
        <v>39</v>
      </c>
    </row>
    <row r="44" spans="1:9" x14ac:dyDescent="0.2">
      <c r="A44" s="20">
        <v>39019</v>
      </c>
      <c r="B44" s="21" t="s">
        <v>121</v>
      </c>
      <c r="C44" s="21" t="s">
        <v>122</v>
      </c>
      <c r="D44" s="22" t="s">
        <v>10</v>
      </c>
      <c r="E44" s="22" t="s">
        <v>151</v>
      </c>
      <c r="F44" s="23">
        <v>4</v>
      </c>
      <c r="G44" s="24">
        <v>0.75</v>
      </c>
      <c r="H44" s="21" t="s">
        <v>125</v>
      </c>
      <c r="I44" s="25"/>
    </row>
    <row r="45" spans="1:9" x14ac:dyDescent="0.2">
      <c r="A45" s="20">
        <v>39024</v>
      </c>
      <c r="B45" s="21" t="s">
        <v>118</v>
      </c>
      <c r="C45" s="21" t="s">
        <v>152</v>
      </c>
      <c r="D45" s="22" t="s">
        <v>15</v>
      </c>
      <c r="E45" s="22" t="s">
        <v>129</v>
      </c>
      <c r="F45" s="23">
        <v>1</v>
      </c>
      <c r="G45" s="24">
        <v>1.5</v>
      </c>
      <c r="H45" s="21" t="s">
        <v>125</v>
      </c>
      <c r="I45" s="25"/>
    </row>
    <row r="46" spans="1:9" x14ac:dyDescent="0.2">
      <c r="A46" s="20">
        <v>39039</v>
      </c>
      <c r="B46" s="21" t="s">
        <v>118</v>
      </c>
      <c r="C46" s="21" t="s">
        <v>58</v>
      </c>
      <c r="D46" s="22" t="s">
        <v>10</v>
      </c>
      <c r="E46" s="22" t="s">
        <v>38</v>
      </c>
      <c r="F46" s="23">
        <v>1</v>
      </c>
      <c r="G46" s="24">
        <v>1.5</v>
      </c>
      <c r="H46" s="21" t="s">
        <v>125</v>
      </c>
      <c r="I46" s="25" t="s">
        <v>39</v>
      </c>
    </row>
    <row r="47" spans="1:9" x14ac:dyDescent="0.2">
      <c r="A47" s="20">
        <v>39040</v>
      </c>
      <c r="B47" s="21" t="s">
        <v>121</v>
      </c>
      <c r="C47" s="21" t="s">
        <v>153</v>
      </c>
      <c r="D47" s="22" t="s">
        <v>19</v>
      </c>
      <c r="E47" s="22" t="s">
        <v>154</v>
      </c>
      <c r="F47" s="23">
        <v>2</v>
      </c>
      <c r="G47" s="24">
        <v>1.25</v>
      </c>
      <c r="H47" s="21" t="s">
        <v>35</v>
      </c>
      <c r="I47" s="25"/>
    </row>
    <row r="48" spans="1:9" x14ac:dyDescent="0.2">
      <c r="A48" s="20">
        <v>39047</v>
      </c>
      <c r="B48" s="21" t="s">
        <v>118</v>
      </c>
      <c r="C48" s="21" t="s">
        <v>18</v>
      </c>
      <c r="D48" s="22" t="s">
        <v>19</v>
      </c>
      <c r="E48" s="22" t="s">
        <v>155</v>
      </c>
      <c r="F48" s="23">
        <v>1</v>
      </c>
      <c r="G48" s="24">
        <v>1</v>
      </c>
      <c r="H48" s="21" t="s">
        <v>125</v>
      </c>
      <c r="I48" s="25"/>
    </row>
    <row r="49" spans="1:9" x14ac:dyDescent="0.2">
      <c r="A49" s="20">
        <v>39053</v>
      </c>
      <c r="B49" s="21" t="s">
        <v>118</v>
      </c>
      <c r="C49" s="21" t="s">
        <v>9</v>
      </c>
      <c r="D49" s="22" t="s">
        <v>10</v>
      </c>
      <c r="E49" s="22" t="s">
        <v>31</v>
      </c>
      <c r="F49" s="23">
        <v>1</v>
      </c>
      <c r="G49" s="24">
        <v>1</v>
      </c>
      <c r="H49" s="21" t="s">
        <v>125</v>
      </c>
      <c r="I49" s="25"/>
    </row>
    <row r="50" spans="1:9" x14ac:dyDescent="0.2">
      <c r="A50" s="20">
        <v>39060</v>
      </c>
      <c r="B50" s="21" t="s">
        <v>118</v>
      </c>
      <c r="C50" s="21" t="s">
        <v>61</v>
      </c>
      <c r="D50" s="22" t="s">
        <v>62</v>
      </c>
      <c r="E50" s="22" t="s">
        <v>63</v>
      </c>
      <c r="F50" s="23">
        <v>1</v>
      </c>
      <c r="G50" s="24">
        <v>0.25</v>
      </c>
      <c r="H50" s="21" t="s">
        <v>16</v>
      </c>
      <c r="I50" s="25"/>
    </row>
    <row r="51" spans="1:9" x14ac:dyDescent="0.2">
      <c r="A51" s="20">
        <v>39064</v>
      </c>
      <c r="B51" s="21" t="s">
        <v>118</v>
      </c>
      <c r="C51" s="21" t="s">
        <v>92</v>
      </c>
      <c r="D51" s="22" t="s">
        <v>49</v>
      </c>
      <c r="E51" s="22" t="s">
        <v>156</v>
      </c>
      <c r="F51" s="23">
        <v>1</v>
      </c>
      <c r="G51" s="24">
        <v>2</v>
      </c>
      <c r="H51" s="21" t="s">
        <v>35</v>
      </c>
      <c r="I51" s="25"/>
    </row>
    <row r="52" spans="1:9" x14ac:dyDescent="0.2">
      <c r="A52" s="20">
        <v>39064</v>
      </c>
      <c r="B52" s="21" t="s">
        <v>118</v>
      </c>
      <c r="C52" s="21" t="s">
        <v>157</v>
      </c>
      <c r="D52" s="22" t="s">
        <v>49</v>
      </c>
      <c r="E52" s="22" t="s">
        <v>158</v>
      </c>
      <c r="F52" s="23">
        <v>1</v>
      </c>
      <c r="G52" s="24">
        <v>2</v>
      </c>
      <c r="H52" s="21" t="s">
        <v>35</v>
      </c>
      <c r="I52" s="25"/>
    </row>
  </sheetData>
  <sheetProtection selectLockedCells="1" selectUnlockedCells="1"/>
  <mergeCells count="1">
    <mergeCell ref="A1:I1"/>
  </mergeCells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opLeftCell="K28" zoomScale="140" zoomScaleNormal="140" workbookViewId="0">
      <selection activeCell="L9" sqref="L9"/>
    </sheetView>
  </sheetViews>
  <sheetFormatPr baseColWidth="10" defaultColWidth="11.5703125" defaultRowHeight="12.75" x14ac:dyDescent="0.2"/>
  <cols>
    <col min="1" max="1" width="7.5703125" customWidth="1"/>
    <col min="2" max="2" width="6" customWidth="1"/>
    <col min="3" max="3" width="29.28515625" customWidth="1"/>
    <col min="6" max="6" width="4.5703125" customWidth="1"/>
    <col min="8" max="8" width="10.140625" customWidth="1"/>
    <col min="9" max="9" width="29.42578125" customWidth="1"/>
    <col min="11" max="11" width="18.5703125" customWidth="1"/>
    <col min="12" max="12" width="15.5703125" style="2" customWidth="1"/>
    <col min="13" max="13" width="27.28515625" style="2" customWidth="1"/>
    <col min="14" max="14" width="31.140625" style="2" customWidth="1"/>
    <col min="15" max="15" width="27.42578125" style="2" customWidth="1"/>
  </cols>
  <sheetData>
    <row r="1" spans="1:15" ht="22.5" x14ac:dyDescent="0.2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7" t="s">
        <v>7</v>
      </c>
      <c r="I1" s="16" t="s">
        <v>8</v>
      </c>
    </row>
    <row r="2" spans="1:15" ht="15.75" x14ac:dyDescent="0.25">
      <c r="A2" s="20">
        <v>38781</v>
      </c>
      <c r="B2" s="21">
        <v>10</v>
      </c>
      <c r="C2" s="21" t="s">
        <v>48</v>
      </c>
      <c r="D2" s="22" t="s">
        <v>49</v>
      </c>
      <c r="E2" s="22"/>
      <c r="F2" s="23"/>
      <c r="G2" s="24">
        <v>2</v>
      </c>
      <c r="H2" s="21" t="s">
        <v>35</v>
      </c>
      <c r="I2" s="25" t="s">
        <v>50</v>
      </c>
      <c r="K2" s="27" t="s">
        <v>159</v>
      </c>
      <c r="L2" s="28" t="s">
        <v>160</v>
      </c>
      <c r="M2" s="28" t="s">
        <v>161</v>
      </c>
      <c r="N2" s="28" t="s">
        <v>162</v>
      </c>
      <c r="O2" s="28" t="s">
        <v>163</v>
      </c>
    </row>
    <row r="3" spans="1:15" ht="15" x14ac:dyDescent="0.2">
      <c r="A3" s="20">
        <v>38968</v>
      </c>
      <c r="B3" s="21">
        <v>9</v>
      </c>
      <c r="C3" s="21" t="s">
        <v>92</v>
      </c>
      <c r="D3" s="22" t="s">
        <v>49</v>
      </c>
      <c r="E3" s="22" t="s">
        <v>93</v>
      </c>
      <c r="F3" s="23">
        <v>1</v>
      </c>
      <c r="G3" s="24">
        <v>2</v>
      </c>
      <c r="H3" s="21" t="s">
        <v>35</v>
      </c>
      <c r="I3" s="25"/>
      <c r="K3" s="29" t="s">
        <v>164</v>
      </c>
      <c r="L3" s="30">
        <f>COUNTA($D$96:$D$145)</f>
        <v>50</v>
      </c>
      <c r="M3" s="30">
        <f>SUM($G$96:$G$145)</f>
        <v>57.25</v>
      </c>
      <c r="N3" s="31">
        <f t="shared" ref="N3:N11" si="0">M3/L3</f>
        <v>1.145</v>
      </c>
      <c r="O3" s="30">
        <f t="shared" ref="O3:O11" si="1">M3</f>
        <v>57.25</v>
      </c>
    </row>
    <row r="4" spans="1:15" ht="22.5" x14ac:dyDescent="0.2">
      <c r="A4" s="20">
        <v>39003</v>
      </c>
      <c r="B4" s="21">
        <v>10</v>
      </c>
      <c r="C4" s="21" t="s">
        <v>100</v>
      </c>
      <c r="D4" s="22" t="s">
        <v>49</v>
      </c>
      <c r="E4" s="22" t="s">
        <v>101</v>
      </c>
      <c r="F4" s="23">
        <v>1</v>
      </c>
      <c r="G4" s="24">
        <v>1</v>
      </c>
      <c r="H4" s="21" t="s">
        <v>16</v>
      </c>
      <c r="I4" s="25"/>
      <c r="K4" s="29" t="s">
        <v>165</v>
      </c>
      <c r="L4" s="30">
        <f>COUNTA($D$57:$D$80)</f>
        <v>24</v>
      </c>
      <c r="M4" s="30">
        <f>SUM($G$57:$G$80)</f>
        <v>18.5</v>
      </c>
      <c r="N4" s="31">
        <f t="shared" si="0"/>
        <v>0.77083333333333337</v>
      </c>
      <c r="O4" s="30">
        <f t="shared" si="1"/>
        <v>18.5</v>
      </c>
    </row>
    <row r="5" spans="1:15" ht="22.5" x14ac:dyDescent="0.2">
      <c r="A5" s="20">
        <v>39044</v>
      </c>
      <c r="B5" s="21">
        <v>10</v>
      </c>
      <c r="C5" s="21" t="s">
        <v>108</v>
      </c>
      <c r="D5" s="22" t="s">
        <v>49</v>
      </c>
      <c r="E5" s="22" t="s">
        <v>109</v>
      </c>
      <c r="F5" s="23">
        <v>1</v>
      </c>
      <c r="G5" s="24">
        <v>0.5</v>
      </c>
      <c r="H5" s="21" t="s">
        <v>16</v>
      </c>
      <c r="I5" s="25"/>
      <c r="K5" s="29" t="s">
        <v>166</v>
      </c>
      <c r="L5" s="30">
        <f>COUNTA($D$10:$D$34)</f>
        <v>25</v>
      </c>
      <c r="M5" s="30">
        <f>SUM($G$10:$G$34)</f>
        <v>16.25</v>
      </c>
      <c r="N5" s="31">
        <f t="shared" si="0"/>
        <v>0.65</v>
      </c>
      <c r="O5" s="30">
        <f t="shared" si="1"/>
        <v>16.25</v>
      </c>
    </row>
    <row r="6" spans="1:15" ht="22.5" x14ac:dyDescent="0.2">
      <c r="A6" s="20">
        <v>39065</v>
      </c>
      <c r="B6" s="21">
        <v>9</v>
      </c>
      <c r="C6" s="21" t="s">
        <v>108</v>
      </c>
      <c r="D6" s="22" t="s">
        <v>49</v>
      </c>
      <c r="E6" s="22" t="s">
        <v>109</v>
      </c>
      <c r="F6" s="23">
        <v>1</v>
      </c>
      <c r="G6" s="24">
        <v>0.5</v>
      </c>
      <c r="H6" s="21" t="s">
        <v>16</v>
      </c>
      <c r="I6" s="25"/>
      <c r="K6" s="29" t="s">
        <v>167</v>
      </c>
      <c r="L6" s="30">
        <f>COUNTA($D$82:$D$95)</f>
        <v>14</v>
      </c>
      <c r="M6" s="30">
        <f>SUM($G$82:$G$95)</f>
        <v>12.5</v>
      </c>
      <c r="N6" s="31">
        <f t="shared" si="0"/>
        <v>0.8928571428571429</v>
      </c>
      <c r="O6" s="30">
        <f t="shared" si="1"/>
        <v>12.5</v>
      </c>
    </row>
    <row r="7" spans="1:15" ht="15" x14ac:dyDescent="0.2">
      <c r="A7" s="20">
        <v>38786</v>
      </c>
      <c r="B7" s="21" t="s">
        <v>118</v>
      </c>
      <c r="C7" s="21" t="s">
        <v>124</v>
      </c>
      <c r="D7" s="22" t="s">
        <v>49</v>
      </c>
      <c r="E7" s="22"/>
      <c r="F7" s="23"/>
      <c r="G7" s="24">
        <v>0.5</v>
      </c>
      <c r="H7" s="21" t="s">
        <v>35</v>
      </c>
      <c r="I7" s="25"/>
      <c r="K7" s="29" t="s">
        <v>168</v>
      </c>
      <c r="L7" s="30">
        <f>COUNTA(D$2:D$9)</f>
        <v>8</v>
      </c>
      <c r="M7" s="30">
        <f>SUM($G$2:$G$9)</f>
        <v>10.5</v>
      </c>
      <c r="N7" s="31">
        <f t="shared" si="0"/>
        <v>1.3125</v>
      </c>
      <c r="O7" s="30">
        <f t="shared" si="1"/>
        <v>10.5</v>
      </c>
    </row>
    <row r="8" spans="1:15" ht="22.5" x14ac:dyDescent="0.2">
      <c r="A8" s="20">
        <v>39064</v>
      </c>
      <c r="B8" s="21" t="s">
        <v>118</v>
      </c>
      <c r="C8" s="21" t="s">
        <v>92</v>
      </c>
      <c r="D8" s="22" t="s">
        <v>49</v>
      </c>
      <c r="E8" s="22" t="s">
        <v>156</v>
      </c>
      <c r="F8" s="23">
        <v>1</v>
      </c>
      <c r="G8" s="24">
        <v>2</v>
      </c>
      <c r="H8" s="21" t="s">
        <v>35</v>
      </c>
      <c r="I8" s="25"/>
      <c r="K8" s="29" t="s">
        <v>169</v>
      </c>
      <c r="L8" s="30">
        <f>COUNTA($D$45:$D$53)</f>
        <v>9</v>
      </c>
      <c r="M8" s="30">
        <f>SUM($G$45:$G$53)</f>
        <v>9.25</v>
      </c>
      <c r="N8" s="31">
        <f t="shared" si="0"/>
        <v>1.0277777777777777</v>
      </c>
      <c r="O8" s="30">
        <f t="shared" si="1"/>
        <v>9.25</v>
      </c>
    </row>
    <row r="9" spans="1:15" ht="22.5" x14ac:dyDescent="0.2">
      <c r="A9" s="20">
        <v>39064</v>
      </c>
      <c r="B9" s="21" t="s">
        <v>118</v>
      </c>
      <c r="C9" s="21" t="s">
        <v>157</v>
      </c>
      <c r="D9" s="22" t="s">
        <v>49</v>
      </c>
      <c r="E9" s="22" t="s">
        <v>158</v>
      </c>
      <c r="F9" s="23">
        <v>1</v>
      </c>
      <c r="G9" s="24">
        <v>2</v>
      </c>
      <c r="H9" s="21" t="s">
        <v>35</v>
      </c>
      <c r="I9" s="25"/>
      <c r="K9" s="29" t="s">
        <v>170</v>
      </c>
      <c r="L9" s="30">
        <f>COUNTA($D$35:$D$44)</f>
        <v>10</v>
      </c>
      <c r="M9" s="30">
        <f>SUM($G$35:$G$44)</f>
        <v>5.5</v>
      </c>
      <c r="N9" s="31">
        <f t="shared" si="0"/>
        <v>0.55000000000000004</v>
      </c>
      <c r="O9" s="30">
        <f t="shared" si="1"/>
        <v>5.5</v>
      </c>
    </row>
    <row r="10" spans="1:15" ht="15" x14ac:dyDescent="0.2">
      <c r="A10" s="20">
        <v>38724</v>
      </c>
      <c r="B10" s="21">
        <v>10</v>
      </c>
      <c r="C10" s="21" t="s">
        <v>18</v>
      </c>
      <c r="D10" s="22" t="s">
        <v>19</v>
      </c>
      <c r="E10" s="22" t="s">
        <v>20</v>
      </c>
      <c r="F10" s="23">
        <v>1</v>
      </c>
      <c r="G10" s="24">
        <v>1.5</v>
      </c>
      <c r="H10" s="21" t="s">
        <v>12</v>
      </c>
      <c r="I10" s="25"/>
      <c r="K10" s="29" t="s">
        <v>171</v>
      </c>
      <c r="L10" s="30">
        <f>COUNTA($D$54:$D$56)</f>
        <v>3</v>
      </c>
      <c r="M10" s="30">
        <f>SUM($G$54:$G$56)</f>
        <v>2.5</v>
      </c>
      <c r="N10" s="31">
        <f t="shared" si="0"/>
        <v>0.83333333333333337</v>
      </c>
      <c r="O10" s="30">
        <f t="shared" si="1"/>
        <v>2.5</v>
      </c>
    </row>
    <row r="11" spans="1:15" ht="15" x14ac:dyDescent="0.2">
      <c r="A11" s="20">
        <v>38745</v>
      </c>
      <c r="B11" s="21">
        <v>9</v>
      </c>
      <c r="C11" s="21" t="s">
        <v>18</v>
      </c>
      <c r="D11" s="22" t="s">
        <v>19</v>
      </c>
      <c r="E11" s="22" t="s">
        <v>20</v>
      </c>
      <c r="F11" s="23">
        <v>1</v>
      </c>
      <c r="G11" s="24">
        <v>1.5</v>
      </c>
      <c r="H11" s="21" t="s">
        <v>12</v>
      </c>
      <c r="I11" s="25"/>
      <c r="K11" s="29" t="s">
        <v>172</v>
      </c>
      <c r="L11" s="30">
        <f>COUNTA($D$81)</f>
        <v>1</v>
      </c>
      <c r="M11" s="30">
        <f>SUM($G$81)</f>
        <v>0.75</v>
      </c>
      <c r="N11" s="31">
        <f t="shared" si="0"/>
        <v>0.75</v>
      </c>
      <c r="O11" s="30">
        <f t="shared" si="1"/>
        <v>0.75</v>
      </c>
    </row>
    <row r="12" spans="1:15" ht="22.5" x14ac:dyDescent="0.2">
      <c r="A12" s="20">
        <v>38745</v>
      </c>
      <c r="B12" s="21">
        <v>9</v>
      </c>
      <c r="C12" s="21" t="s">
        <v>26</v>
      </c>
      <c r="D12" s="22" t="s">
        <v>19</v>
      </c>
      <c r="E12" s="22" t="s">
        <v>27</v>
      </c>
      <c r="F12" s="23">
        <v>1</v>
      </c>
      <c r="G12" s="24">
        <v>0.25</v>
      </c>
      <c r="H12" s="21" t="s">
        <v>16</v>
      </c>
      <c r="I12" s="25"/>
      <c r="K12" s="1"/>
    </row>
    <row r="13" spans="1:15" ht="22.5" x14ac:dyDescent="0.2">
      <c r="A13" s="20">
        <v>38745</v>
      </c>
      <c r="B13" s="21">
        <v>9</v>
      </c>
      <c r="C13" s="21" t="s">
        <v>26</v>
      </c>
      <c r="D13" s="22" t="s">
        <v>19</v>
      </c>
      <c r="E13" s="22" t="s">
        <v>28</v>
      </c>
      <c r="F13" s="23">
        <v>1</v>
      </c>
      <c r="G13" s="24">
        <v>0.5</v>
      </c>
      <c r="H13" s="21" t="s">
        <v>12</v>
      </c>
      <c r="I13" s="25"/>
    </row>
    <row r="14" spans="1:15" ht="22.5" x14ac:dyDescent="0.2">
      <c r="A14" s="20">
        <v>38745</v>
      </c>
      <c r="B14" s="21">
        <v>9</v>
      </c>
      <c r="C14" s="21" t="s">
        <v>26</v>
      </c>
      <c r="D14" s="22" t="s">
        <v>19</v>
      </c>
      <c r="E14" s="22" t="s">
        <v>29</v>
      </c>
      <c r="F14" s="23">
        <v>1</v>
      </c>
      <c r="G14" s="24">
        <v>0.25</v>
      </c>
      <c r="H14" s="21" t="s">
        <v>16</v>
      </c>
      <c r="I14" s="25"/>
    </row>
    <row r="15" spans="1:15" x14ac:dyDescent="0.2">
      <c r="A15" s="20">
        <v>38794</v>
      </c>
      <c r="B15" s="21">
        <v>9</v>
      </c>
      <c r="C15" s="21" t="s">
        <v>18</v>
      </c>
      <c r="D15" s="22" t="s">
        <v>19</v>
      </c>
      <c r="E15" s="22" t="s">
        <v>20</v>
      </c>
      <c r="F15" s="23">
        <v>1</v>
      </c>
      <c r="G15" s="24">
        <v>1.5</v>
      </c>
      <c r="H15" s="21" t="s">
        <v>12</v>
      </c>
      <c r="I15" s="25"/>
    </row>
    <row r="16" spans="1:15" ht="22.5" x14ac:dyDescent="0.2">
      <c r="A16" s="20">
        <v>38794</v>
      </c>
      <c r="B16" s="21">
        <v>10</v>
      </c>
      <c r="C16" s="21" t="s">
        <v>18</v>
      </c>
      <c r="D16" s="22" t="s">
        <v>19</v>
      </c>
      <c r="E16" s="22" t="s">
        <v>52</v>
      </c>
      <c r="F16" s="23">
        <v>1</v>
      </c>
      <c r="G16" s="24">
        <v>0.5</v>
      </c>
      <c r="H16" s="21" t="s">
        <v>12</v>
      </c>
      <c r="I16" s="25"/>
    </row>
    <row r="17" spans="1:9" x14ac:dyDescent="0.2">
      <c r="A17" s="20">
        <v>38799</v>
      </c>
      <c r="B17" s="21">
        <v>10</v>
      </c>
      <c r="C17" s="21" t="s">
        <v>18</v>
      </c>
      <c r="D17" s="22" t="s">
        <v>19</v>
      </c>
      <c r="E17" s="22" t="s">
        <v>57</v>
      </c>
      <c r="F17" s="23">
        <v>1</v>
      </c>
      <c r="G17" s="24">
        <v>0.25</v>
      </c>
      <c r="H17" s="21" t="s">
        <v>12</v>
      </c>
      <c r="I17" s="25"/>
    </row>
    <row r="18" spans="1:9" x14ac:dyDescent="0.2">
      <c r="A18" s="20">
        <v>38816</v>
      </c>
      <c r="B18" s="21">
        <v>10</v>
      </c>
      <c r="C18" s="21" t="s">
        <v>18</v>
      </c>
      <c r="D18" s="22" t="s">
        <v>19</v>
      </c>
      <c r="E18" s="22" t="s">
        <v>57</v>
      </c>
      <c r="F18" s="23">
        <v>1</v>
      </c>
      <c r="G18" s="24">
        <v>0.25</v>
      </c>
      <c r="H18" s="21" t="s">
        <v>12</v>
      </c>
      <c r="I18" s="25"/>
    </row>
    <row r="19" spans="1:9" ht="22.5" x14ac:dyDescent="0.2">
      <c r="A19" s="20">
        <v>38827</v>
      </c>
      <c r="B19" s="21">
        <v>10</v>
      </c>
      <c r="C19" s="21" t="s">
        <v>18</v>
      </c>
      <c r="D19" s="22" t="s">
        <v>19</v>
      </c>
      <c r="E19" s="22" t="s">
        <v>52</v>
      </c>
      <c r="F19" s="23">
        <v>1</v>
      </c>
      <c r="G19" s="24">
        <v>0.25</v>
      </c>
      <c r="H19" s="21" t="s">
        <v>12</v>
      </c>
      <c r="I19" s="25"/>
    </row>
    <row r="20" spans="1:9" x14ac:dyDescent="0.2">
      <c r="A20" s="20">
        <v>38837</v>
      </c>
      <c r="B20" s="21">
        <v>9</v>
      </c>
      <c r="C20" s="21" t="s">
        <v>18</v>
      </c>
      <c r="D20" s="22" t="s">
        <v>19</v>
      </c>
      <c r="E20" s="22" t="s">
        <v>57</v>
      </c>
      <c r="F20" s="23">
        <v>1</v>
      </c>
      <c r="G20" s="24">
        <v>0.25</v>
      </c>
      <c r="H20" s="21" t="s">
        <v>12</v>
      </c>
      <c r="I20" s="25"/>
    </row>
    <row r="21" spans="1:9" ht="22.5" x14ac:dyDescent="0.2">
      <c r="A21" s="20">
        <v>38961</v>
      </c>
      <c r="B21" s="21">
        <v>10</v>
      </c>
      <c r="C21" s="21" t="s">
        <v>18</v>
      </c>
      <c r="D21" s="22" t="s">
        <v>19</v>
      </c>
      <c r="E21" s="22" t="s">
        <v>52</v>
      </c>
      <c r="F21" s="23">
        <v>1</v>
      </c>
      <c r="G21" s="24">
        <v>0.25</v>
      </c>
      <c r="H21" s="21" t="s">
        <v>12</v>
      </c>
      <c r="I21" s="25"/>
    </row>
    <row r="22" spans="1:9" x14ac:dyDescent="0.2">
      <c r="A22" s="20">
        <v>38990</v>
      </c>
      <c r="B22" s="21">
        <v>9</v>
      </c>
      <c r="C22" s="21" t="s">
        <v>18</v>
      </c>
      <c r="D22" s="22" t="s">
        <v>19</v>
      </c>
      <c r="E22" s="22" t="s">
        <v>57</v>
      </c>
      <c r="F22" s="23">
        <v>2</v>
      </c>
      <c r="G22" s="24">
        <v>0.25</v>
      </c>
      <c r="H22" s="21" t="s">
        <v>12</v>
      </c>
      <c r="I22" s="25"/>
    </row>
    <row r="23" spans="1:9" x14ac:dyDescent="0.2">
      <c r="A23" s="20">
        <v>39020</v>
      </c>
      <c r="B23" s="21">
        <v>9</v>
      </c>
      <c r="C23" s="21" t="s">
        <v>18</v>
      </c>
      <c r="D23" s="22" t="s">
        <v>19</v>
      </c>
      <c r="E23" s="22" t="s">
        <v>57</v>
      </c>
      <c r="F23" s="23">
        <v>1</v>
      </c>
      <c r="G23" s="24">
        <v>0.25</v>
      </c>
      <c r="H23" s="21" t="s">
        <v>12</v>
      </c>
      <c r="I23" s="25"/>
    </row>
    <row r="24" spans="1:9" ht="22.5" x14ac:dyDescent="0.2">
      <c r="A24" s="20">
        <v>39024</v>
      </c>
      <c r="B24" s="21">
        <v>9</v>
      </c>
      <c r="C24" s="21" t="s">
        <v>105</v>
      </c>
      <c r="D24" s="22" t="s">
        <v>19</v>
      </c>
      <c r="E24" s="22" t="s">
        <v>28</v>
      </c>
      <c r="F24" s="23">
        <v>1</v>
      </c>
      <c r="G24" s="24">
        <v>1</v>
      </c>
      <c r="H24" s="21" t="s">
        <v>12</v>
      </c>
      <c r="I24" s="25"/>
    </row>
    <row r="25" spans="1:9" x14ac:dyDescent="0.2">
      <c r="A25" s="20">
        <v>39046</v>
      </c>
      <c r="B25" s="21">
        <v>10</v>
      </c>
      <c r="C25" s="21" t="s">
        <v>18</v>
      </c>
      <c r="D25" s="22" t="s">
        <v>19</v>
      </c>
      <c r="E25" s="22" t="s">
        <v>20</v>
      </c>
      <c r="F25" s="23">
        <v>1</v>
      </c>
      <c r="G25" s="24">
        <v>1</v>
      </c>
      <c r="H25" s="21" t="s">
        <v>12</v>
      </c>
      <c r="I25" s="25"/>
    </row>
    <row r="26" spans="1:9" ht="22.5" x14ac:dyDescent="0.2">
      <c r="A26" s="20">
        <v>38792</v>
      </c>
      <c r="B26" s="21" t="s">
        <v>121</v>
      </c>
      <c r="C26" s="21" t="s">
        <v>18</v>
      </c>
      <c r="D26" s="22" t="s">
        <v>19</v>
      </c>
      <c r="E26" s="22" t="s">
        <v>52</v>
      </c>
      <c r="F26" s="23">
        <v>1</v>
      </c>
      <c r="G26" s="24">
        <v>0.25</v>
      </c>
      <c r="H26" s="21" t="s">
        <v>125</v>
      </c>
      <c r="I26" s="25"/>
    </row>
    <row r="27" spans="1:9" x14ac:dyDescent="0.2">
      <c r="A27" s="20">
        <v>38799</v>
      </c>
      <c r="B27" s="21" t="s">
        <v>121</v>
      </c>
      <c r="C27" s="21" t="s">
        <v>18</v>
      </c>
      <c r="D27" s="22" t="s">
        <v>19</v>
      </c>
      <c r="E27" s="22" t="s">
        <v>57</v>
      </c>
      <c r="F27" s="23">
        <v>2</v>
      </c>
      <c r="G27" s="24">
        <v>0.25</v>
      </c>
      <c r="H27" s="21" t="s">
        <v>125</v>
      </c>
      <c r="I27" s="25"/>
    </row>
    <row r="28" spans="1:9" x14ac:dyDescent="0.2">
      <c r="A28" s="20">
        <v>38799</v>
      </c>
      <c r="B28" s="21" t="s">
        <v>121</v>
      </c>
      <c r="C28" s="21" t="s">
        <v>18</v>
      </c>
      <c r="D28" s="22" t="s">
        <v>19</v>
      </c>
      <c r="E28" s="22" t="s">
        <v>20</v>
      </c>
      <c r="F28" s="23">
        <v>1</v>
      </c>
      <c r="G28" s="24">
        <v>1.5</v>
      </c>
      <c r="H28" s="21" t="s">
        <v>125</v>
      </c>
      <c r="I28" s="25"/>
    </row>
    <row r="29" spans="1:9" x14ac:dyDescent="0.2">
      <c r="A29" s="20">
        <v>38808</v>
      </c>
      <c r="B29" s="21" t="s">
        <v>118</v>
      </c>
      <c r="C29" s="21" t="s">
        <v>18</v>
      </c>
      <c r="D29" s="22" t="s">
        <v>19</v>
      </c>
      <c r="E29" s="22" t="s">
        <v>20</v>
      </c>
      <c r="F29" s="23">
        <v>1</v>
      </c>
      <c r="G29" s="24">
        <v>1.5</v>
      </c>
      <c r="H29" s="21" t="s">
        <v>125</v>
      </c>
      <c r="I29" s="25"/>
    </row>
    <row r="30" spans="1:9" ht="22.5" x14ac:dyDescent="0.2">
      <c r="A30" s="20">
        <v>38878</v>
      </c>
      <c r="B30" s="21" t="s">
        <v>118</v>
      </c>
      <c r="C30" s="21" t="s">
        <v>18</v>
      </c>
      <c r="D30" s="22" t="s">
        <v>19</v>
      </c>
      <c r="E30" s="22" t="s">
        <v>52</v>
      </c>
      <c r="F30" s="23">
        <v>1</v>
      </c>
      <c r="G30" s="24">
        <v>0.25</v>
      </c>
      <c r="H30" s="21" t="s">
        <v>125</v>
      </c>
      <c r="I30" s="25"/>
    </row>
    <row r="31" spans="1:9" x14ac:dyDescent="0.2">
      <c r="A31" s="20">
        <v>38878</v>
      </c>
      <c r="B31" s="21" t="s">
        <v>118</v>
      </c>
      <c r="C31" s="21" t="s">
        <v>18</v>
      </c>
      <c r="D31" s="22" t="s">
        <v>19</v>
      </c>
      <c r="E31" s="22" t="s">
        <v>57</v>
      </c>
      <c r="F31" s="23">
        <v>2</v>
      </c>
      <c r="G31" s="24">
        <v>0.25</v>
      </c>
      <c r="H31" s="21" t="s">
        <v>125</v>
      </c>
      <c r="I31" s="25"/>
    </row>
    <row r="32" spans="1:9" x14ac:dyDescent="0.2">
      <c r="A32" s="20">
        <v>38918</v>
      </c>
      <c r="B32" s="21" t="s">
        <v>121</v>
      </c>
      <c r="C32" s="21" t="s">
        <v>18</v>
      </c>
      <c r="D32" s="22" t="s">
        <v>19</v>
      </c>
      <c r="E32" s="22" t="s">
        <v>57</v>
      </c>
      <c r="F32" s="23">
        <v>2</v>
      </c>
      <c r="G32" s="24">
        <v>0.25</v>
      </c>
      <c r="H32" s="21" t="s">
        <v>125</v>
      </c>
      <c r="I32" s="25"/>
    </row>
    <row r="33" spans="1:9" x14ac:dyDescent="0.2">
      <c r="A33" s="20">
        <v>39040</v>
      </c>
      <c r="B33" s="21" t="s">
        <v>121</v>
      </c>
      <c r="C33" s="21" t="s">
        <v>153</v>
      </c>
      <c r="D33" s="22" t="s">
        <v>19</v>
      </c>
      <c r="E33" s="22" t="s">
        <v>154</v>
      </c>
      <c r="F33" s="23">
        <v>2</v>
      </c>
      <c r="G33" s="24">
        <v>1.25</v>
      </c>
      <c r="H33" s="21" t="s">
        <v>35</v>
      </c>
      <c r="I33" s="25"/>
    </row>
    <row r="34" spans="1:9" x14ac:dyDescent="0.2">
      <c r="A34" s="20">
        <v>39047</v>
      </c>
      <c r="B34" s="21" t="s">
        <v>118</v>
      </c>
      <c r="C34" s="21" t="s">
        <v>18</v>
      </c>
      <c r="D34" s="22" t="s">
        <v>19</v>
      </c>
      <c r="E34" s="22" t="s">
        <v>155</v>
      </c>
      <c r="F34" s="23">
        <v>1</v>
      </c>
      <c r="G34" s="24">
        <v>1</v>
      </c>
      <c r="H34" s="21" t="s">
        <v>125</v>
      </c>
      <c r="I34" s="25"/>
    </row>
    <row r="35" spans="1:9" x14ac:dyDescent="0.2">
      <c r="A35" s="20">
        <v>38808</v>
      </c>
      <c r="B35" s="21">
        <v>9</v>
      </c>
      <c r="C35" s="21" t="s">
        <v>61</v>
      </c>
      <c r="D35" s="22" t="s">
        <v>62</v>
      </c>
      <c r="E35" s="22" t="s">
        <v>63</v>
      </c>
      <c r="F35" s="23">
        <v>1</v>
      </c>
      <c r="G35" s="24">
        <v>0.25</v>
      </c>
      <c r="H35" s="21" t="s">
        <v>16</v>
      </c>
      <c r="I35" s="25"/>
    </row>
    <row r="36" spans="1:9" x14ac:dyDescent="0.2">
      <c r="A36" s="20">
        <v>38885</v>
      </c>
      <c r="B36" s="21">
        <v>10</v>
      </c>
      <c r="C36" s="21" t="s">
        <v>61</v>
      </c>
      <c r="D36" s="22" t="s">
        <v>62</v>
      </c>
      <c r="E36" s="22" t="s">
        <v>63</v>
      </c>
      <c r="F36" s="23">
        <v>1</v>
      </c>
      <c r="G36" s="24">
        <v>0.25</v>
      </c>
      <c r="H36" s="21" t="s">
        <v>16</v>
      </c>
      <c r="I36" s="25"/>
    </row>
    <row r="37" spans="1:9" x14ac:dyDescent="0.2">
      <c r="A37" s="20">
        <v>38949</v>
      </c>
      <c r="B37" s="21">
        <v>9</v>
      </c>
      <c r="C37" s="21" t="s">
        <v>61</v>
      </c>
      <c r="D37" s="22" t="s">
        <v>62</v>
      </c>
      <c r="E37" s="22" t="s">
        <v>63</v>
      </c>
      <c r="F37" s="23">
        <v>1</v>
      </c>
      <c r="G37" s="24">
        <v>0.5</v>
      </c>
      <c r="H37" s="21" t="s">
        <v>16</v>
      </c>
      <c r="I37" s="25"/>
    </row>
    <row r="38" spans="1:9" x14ac:dyDescent="0.2">
      <c r="A38" s="20">
        <v>38978</v>
      </c>
      <c r="B38" s="21">
        <v>9</v>
      </c>
      <c r="C38" s="21" t="s">
        <v>61</v>
      </c>
      <c r="D38" s="22" t="s">
        <v>62</v>
      </c>
      <c r="E38" s="22" t="s">
        <v>63</v>
      </c>
      <c r="F38" s="23">
        <v>1</v>
      </c>
      <c r="G38" s="24">
        <v>0.25</v>
      </c>
      <c r="H38" s="21" t="s">
        <v>16</v>
      </c>
      <c r="I38" s="25"/>
    </row>
    <row r="39" spans="1:9" x14ac:dyDescent="0.2">
      <c r="A39" s="20">
        <v>38997</v>
      </c>
      <c r="B39" s="21">
        <v>9</v>
      </c>
      <c r="C39" s="21" t="s">
        <v>61</v>
      </c>
      <c r="D39" s="22" t="s">
        <v>62</v>
      </c>
      <c r="E39" s="22" t="s">
        <v>63</v>
      </c>
      <c r="F39" s="23">
        <v>1</v>
      </c>
      <c r="G39" s="24">
        <v>0.25</v>
      </c>
      <c r="H39" s="21" t="s">
        <v>16</v>
      </c>
      <c r="I39" s="25"/>
    </row>
    <row r="40" spans="1:9" ht="22.5" x14ac:dyDescent="0.2">
      <c r="A40" s="20">
        <v>38759</v>
      </c>
      <c r="B40" s="21" t="s">
        <v>118</v>
      </c>
      <c r="C40" s="21" t="s">
        <v>119</v>
      </c>
      <c r="D40" s="22" t="s">
        <v>62</v>
      </c>
      <c r="E40" s="22" t="s">
        <v>120</v>
      </c>
      <c r="F40" s="23">
        <v>1</v>
      </c>
      <c r="G40" s="24">
        <v>2.25</v>
      </c>
      <c r="H40" s="21" t="s">
        <v>35</v>
      </c>
      <c r="I40" s="25"/>
    </row>
    <row r="41" spans="1:9" x14ac:dyDescent="0.2">
      <c r="A41" s="20">
        <v>38799</v>
      </c>
      <c r="B41" s="21" t="s">
        <v>121</v>
      </c>
      <c r="C41" s="21" t="s">
        <v>61</v>
      </c>
      <c r="D41" s="22" t="s">
        <v>62</v>
      </c>
      <c r="E41" s="22" t="s">
        <v>63</v>
      </c>
      <c r="F41" s="23">
        <v>1</v>
      </c>
      <c r="G41" s="24">
        <v>0.25</v>
      </c>
      <c r="H41" s="21" t="s">
        <v>16</v>
      </c>
      <c r="I41" s="25"/>
    </row>
    <row r="42" spans="1:9" x14ac:dyDescent="0.2">
      <c r="A42" s="20">
        <v>38885</v>
      </c>
      <c r="B42" s="21" t="s">
        <v>121</v>
      </c>
      <c r="C42" s="21" t="s">
        <v>61</v>
      </c>
      <c r="D42" s="22" t="s">
        <v>62</v>
      </c>
      <c r="E42" s="22" t="s">
        <v>63</v>
      </c>
      <c r="F42" s="23">
        <v>1</v>
      </c>
      <c r="G42" s="24">
        <v>0.25</v>
      </c>
      <c r="H42" s="21" t="s">
        <v>16</v>
      </c>
      <c r="I42" s="25"/>
    </row>
    <row r="43" spans="1:9" x14ac:dyDescent="0.2">
      <c r="A43" s="20">
        <v>38983</v>
      </c>
      <c r="B43" s="21" t="s">
        <v>118</v>
      </c>
      <c r="C43" s="21" t="s">
        <v>146</v>
      </c>
      <c r="D43" s="22" t="s">
        <v>62</v>
      </c>
      <c r="E43" s="22" t="s">
        <v>147</v>
      </c>
      <c r="F43" s="23">
        <v>1</v>
      </c>
      <c r="G43" s="24">
        <v>1</v>
      </c>
      <c r="H43" s="21" t="s">
        <v>16</v>
      </c>
      <c r="I43" s="25"/>
    </row>
    <row r="44" spans="1:9" x14ac:dyDescent="0.2">
      <c r="A44" s="20">
        <v>39060</v>
      </c>
      <c r="B44" s="21" t="s">
        <v>118</v>
      </c>
      <c r="C44" s="21" t="s">
        <v>61</v>
      </c>
      <c r="D44" s="22" t="s">
        <v>62</v>
      </c>
      <c r="E44" s="22" t="s">
        <v>63</v>
      </c>
      <c r="F44" s="23">
        <v>1</v>
      </c>
      <c r="G44" s="24">
        <v>0.25</v>
      </c>
      <c r="H44" s="21" t="s">
        <v>16</v>
      </c>
      <c r="I44" s="25"/>
    </row>
    <row r="45" spans="1:9" x14ac:dyDescent="0.2">
      <c r="A45" s="20">
        <v>38724</v>
      </c>
      <c r="B45" s="21">
        <v>10</v>
      </c>
      <c r="C45" s="21" t="s">
        <v>21</v>
      </c>
      <c r="D45" s="22" t="s">
        <v>22</v>
      </c>
      <c r="E45" s="22" t="s">
        <v>23</v>
      </c>
      <c r="F45" s="23">
        <v>1</v>
      </c>
      <c r="G45" s="24">
        <v>1</v>
      </c>
      <c r="H45" s="21" t="s">
        <v>12</v>
      </c>
      <c r="I45" s="25"/>
    </row>
    <row r="46" spans="1:9" x14ac:dyDescent="0.2">
      <c r="A46" s="20">
        <v>38848</v>
      </c>
      <c r="B46" s="21">
        <v>10</v>
      </c>
      <c r="C46" s="21" t="s">
        <v>71</v>
      </c>
      <c r="D46" s="22" t="s">
        <v>22</v>
      </c>
      <c r="E46" s="22"/>
      <c r="F46" s="23"/>
      <c r="G46" s="24">
        <v>1</v>
      </c>
      <c r="H46" s="21" t="s">
        <v>35</v>
      </c>
      <c r="I46" s="25" t="s">
        <v>72</v>
      </c>
    </row>
    <row r="47" spans="1:9" ht="22.5" x14ac:dyDescent="0.2">
      <c r="A47" s="20">
        <v>38864</v>
      </c>
      <c r="B47" s="21">
        <v>10</v>
      </c>
      <c r="C47" s="21" t="s">
        <v>73</v>
      </c>
      <c r="D47" s="22" t="s">
        <v>22</v>
      </c>
      <c r="E47" s="22" t="s">
        <v>74</v>
      </c>
      <c r="F47" s="23">
        <v>1</v>
      </c>
      <c r="G47" s="24">
        <v>0.25</v>
      </c>
      <c r="H47" s="21" t="s">
        <v>16</v>
      </c>
      <c r="I47" s="25"/>
    </row>
    <row r="48" spans="1:9" ht="22.5" x14ac:dyDescent="0.2">
      <c r="A48" s="20">
        <v>38946</v>
      </c>
      <c r="B48" s="21">
        <v>10</v>
      </c>
      <c r="C48" s="21" t="s">
        <v>84</v>
      </c>
      <c r="D48" s="22" t="s">
        <v>22</v>
      </c>
      <c r="E48" s="22" t="s">
        <v>85</v>
      </c>
      <c r="F48" s="23">
        <v>1</v>
      </c>
      <c r="G48" s="24">
        <v>2.5</v>
      </c>
      <c r="H48" s="21" t="s">
        <v>35</v>
      </c>
      <c r="I48" s="25"/>
    </row>
    <row r="49" spans="1:9" ht="22.5" x14ac:dyDescent="0.2">
      <c r="A49" s="20">
        <v>38983</v>
      </c>
      <c r="B49" s="21">
        <v>9</v>
      </c>
      <c r="C49" s="21" t="s">
        <v>97</v>
      </c>
      <c r="D49" s="22" t="s">
        <v>22</v>
      </c>
      <c r="E49" s="22" t="s">
        <v>98</v>
      </c>
      <c r="F49" s="23">
        <v>1</v>
      </c>
      <c r="G49" s="24">
        <v>0.5</v>
      </c>
      <c r="H49" s="21" t="s">
        <v>16</v>
      </c>
      <c r="I49" s="25"/>
    </row>
    <row r="50" spans="1:9" ht="22.5" x14ac:dyDescent="0.2">
      <c r="A50" s="20">
        <v>38842</v>
      </c>
      <c r="B50" s="21" t="s">
        <v>118</v>
      </c>
      <c r="C50" s="21" t="s">
        <v>135</v>
      </c>
      <c r="D50" s="22" t="s">
        <v>22</v>
      </c>
      <c r="E50" s="22" t="s">
        <v>136</v>
      </c>
      <c r="F50" s="23">
        <v>1</v>
      </c>
      <c r="G50" s="24">
        <v>0.25</v>
      </c>
      <c r="H50" s="21" t="s">
        <v>16</v>
      </c>
      <c r="I50" s="25"/>
    </row>
    <row r="51" spans="1:9" ht="22.5" x14ac:dyDescent="0.2">
      <c r="A51" s="20">
        <v>38843</v>
      </c>
      <c r="B51" s="21" t="s">
        <v>118</v>
      </c>
      <c r="C51" s="21" t="s">
        <v>135</v>
      </c>
      <c r="D51" s="22" t="s">
        <v>22</v>
      </c>
      <c r="E51" s="22" t="s">
        <v>137</v>
      </c>
      <c r="F51" s="23">
        <v>1</v>
      </c>
      <c r="G51" s="24">
        <v>0.25</v>
      </c>
      <c r="H51" s="21" t="s">
        <v>35</v>
      </c>
      <c r="I51" s="25"/>
    </row>
    <row r="52" spans="1:9" x14ac:dyDescent="0.2">
      <c r="A52" s="20">
        <v>38911</v>
      </c>
      <c r="B52" s="21" t="s">
        <v>118</v>
      </c>
      <c r="C52" s="21" t="s">
        <v>21</v>
      </c>
      <c r="D52" s="22" t="s">
        <v>22</v>
      </c>
      <c r="E52" s="22" t="s">
        <v>23</v>
      </c>
      <c r="F52" s="23">
        <v>1</v>
      </c>
      <c r="G52" s="24">
        <v>1</v>
      </c>
      <c r="H52" s="21" t="s">
        <v>125</v>
      </c>
      <c r="I52" s="25"/>
    </row>
    <row r="53" spans="1:9" ht="22.5" x14ac:dyDescent="0.2">
      <c r="A53" s="20">
        <v>38969</v>
      </c>
      <c r="B53" s="21" t="s">
        <v>118</v>
      </c>
      <c r="C53" s="21" t="s">
        <v>143</v>
      </c>
      <c r="D53" s="22" t="s">
        <v>22</v>
      </c>
      <c r="E53" s="22" t="s">
        <v>85</v>
      </c>
      <c r="F53" s="23">
        <v>1</v>
      </c>
      <c r="G53" s="24">
        <v>2.5</v>
      </c>
      <c r="H53" s="21" t="s">
        <v>35</v>
      </c>
      <c r="I53" s="25"/>
    </row>
    <row r="54" spans="1:9" ht="22.5" x14ac:dyDescent="0.2">
      <c r="A54" s="20">
        <v>38954</v>
      </c>
      <c r="B54" s="21">
        <v>9</v>
      </c>
      <c r="C54" s="21" t="s">
        <v>86</v>
      </c>
      <c r="D54" s="22" t="s">
        <v>87</v>
      </c>
      <c r="E54" s="22"/>
      <c r="F54" s="23"/>
      <c r="G54" s="24">
        <v>1</v>
      </c>
      <c r="H54" s="21" t="s">
        <v>35</v>
      </c>
      <c r="I54" s="25"/>
    </row>
    <row r="55" spans="1:9" ht="22.5" x14ac:dyDescent="0.2">
      <c r="A55" s="20">
        <v>38954</v>
      </c>
      <c r="B55" s="21">
        <v>10</v>
      </c>
      <c r="C55" s="21" t="s">
        <v>86</v>
      </c>
      <c r="D55" s="22" t="s">
        <v>87</v>
      </c>
      <c r="E55" s="22"/>
      <c r="F55" s="23"/>
      <c r="G55" s="24">
        <v>1</v>
      </c>
      <c r="H55" s="21" t="s">
        <v>35</v>
      </c>
      <c r="I55" s="25"/>
    </row>
    <row r="56" spans="1:9" ht="22.5" x14ac:dyDescent="0.2">
      <c r="A56" s="20">
        <v>39033</v>
      </c>
      <c r="B56" s="21">
        <v>9</v>
      </c>
      <c r="C56" s="21" t="s">
        <v>106</v>
      </c>
      <c r="D56" s="22" t="s">
        <v>87</v>
      </c>
      <c r="E56" s="22"/>
      <c r="F56" s="23"/>
      <c r="G56" s="24">
        <v>0.5</v>
      </c>
      <c r="H56" s="21" t="s">
        <v>35</v>
      </c>
      <c r="I56" s="25" t="s">
        <v>107</v>
      </c>
    </row>
    <row r="57" spans="1:9" x14ac:dyDescent="0.2">
      <c r="A57" s="20">
        <v>38777</v>
      </c>
      <c r="B57" s="21">
        <v>9</v>
      </c>
      <c r="C57" s="21" t="s">
        <v>43</v>
      </c>
      <c r="D57" s="22" t="s">
        <v>44</v>
      </c>
      <c r="E57" s="22" t="s">
        <v>45</v>
      </c>
      <c r="F57" s="23">
        <v>1</v>
      </c>
      <c r="G57" s="24">
        <v>0.5</v>
      </c>
      <c r="H57" s="21" t="s">
        <v>16</v>
      </c>
      <c r="I57" s="25"/>
    </row>
    <row r="58" spans="1:9" x14ac:dyDescent="0.2">
      <c r="A58" s="20">
        <v>38829</v>
      </c>
      <c r="B58" s="21">
        <v>10</v>
      </c>
      <c r="C58" s="21" t="s">
        <v>66</v>
      </c>
      <c r="D58" s="22" t="s">
        <v>44</v>
      </c>
      <c r="E58" s="22" t="s">
        <v>24</v>
      </c>
      <c r="F58" s="23">
        <v>1</v>
      </c>
      <c r="G58" s="24">
        <v>0.25</v>
      </c>
      <c r="H58" s="21" t="s">
        <v>16</v>
      </c>
      <c r="I58" s="25" t="s">
        <v>25</v>
      </c>
    </row>
    <row r="59" spans="1:9" x14ac:dyDescent="0.2">
      <c r="A59" s="20">
        <v>38829</v>
      </c>
      <c r="B59" s="21">
        <v>10</v>
      </c>
      <c r="C59" s="21" t="s">
        <v>66</v>
      </c>
      <c r="D59" s="22" t="s">
        <v>44</v>
      </c>
      <c r="E59" s="22"/>
      <c r="F59" s="23"/>
      <c r="G59" s="24">
        <v>0.5</v>
      </c>
      <c r="H59" s="21" t="s">
        <v>35</v>
      </c>
      <c r="I59" s="25" t="s">
        <v>67</v>
      </c>
    </row>
    <row r="60" spans="1:9" x14ac:dyDescent="0.2">
      <c r="A60" s="20">
        <v>38897</v>
      </c>
      <c r="B60" s="21">
        <v>9</v>
      </c>
      <c r="C60" s="21" t="s">
        <v>79</v>
      </c>
      <c r="D60" s="22" t="s">
        <v>44</v>
      </c>
      <c r="E60" s="22"/>
      <c r="F60" s="23"/>
      <c r="G60" s="24">
        <v>0.5</v>
      </c>
      <c r="H60" s="21" t="s">
        <v>16</v>
      </c>
      <c r="I60" s="25" t="s">
        <v>80</v>
      </c>
    </row>
    <row r="61" spans="1:9" x14ac:dyDescent="0.2">
      <c r="A61" s="20">
        <v>39017</v>
      </c>
      <c r="B61" s="21">
        <v>9</v>
      </c>
      <c r="C61" s="21" t="s">
        <v>102</v>
      </c>
      <c r="D61" s="22" t="s">
        <v>44</v>
      </c>
      <c r="E61" s="22" t="s">
        <v>103</v>
      </c>
      <c r="F61" s="23">
        <v>1</v>
      </c>
      <c r="G61" s="24">
        <v>0.5</v>
      </c>
      <c r="H61" s="21" t="s">
        <v>12</v>
      </c>
      <c r="I61" s="25"/>
    </row>
    <row r="62" spans="1:9" x14ac:dyDescent="0.2">
      <c r="A62" s="20">
        <v>39017</v>
      </c>
      <c r="B62" s="21">
        <v>9</v>
      </c>
      <c r="C62" s="21" t="s">
        <v>102</v>
      </c>
      <c r="D62" s="22" t="s">
        <v>44</v>
      </c>
      <c r="E62" s="22" t="s">
        <v>104</v>
      </c>
      <c r="F62" s="23">
        <v>1</v>
      </c>
      <c r="G62" s="24">
        <v>0.5</v>
      </c>
      <c r="H62" s="21" t="s">
        <v>16</v>
      </c>
      <c r="I62" s="25"/>
    </row>
    <row r="63" spans="1:9" ht="22.5" x14ac:dyDescent="0.2">
      <c r="A63" s="20">
        <v>39046</v>
      </c>
      <c r="B63" s="21">
        <v>9</v>
      </c>
      <c r="C63" s="21" t="s">
        <v>114</v>
      </c>
      <c r="D63" s="22" t="s">
        <v>44</v>
      </c>
      <c r="E63" s="22" t="s">
        <v>115</v>
      </c>
      <c r="F63" s="23">
        <v>1</v>
      </c>
      <c r="G63" s="24">
        <v>1</v>
      </c>
      <c r="H63" s="21" t="s">
        <v>16</v>
      </c>
      <c r="I63" s="25"/>
    </row>
    <row r="64" spans="1:9" ht="22.5" x14ac:dyDescent="0.2">
      <c r="A64" s="20">
        <v>39046</v>
      </c>
      <c r="B64" s="21">
        <v>9</v>
      </c>
      <c r="C64" s="21" t="s">
        <v>116</v>
      </c>
      <c r="D64" s="22" t="s">
        <v>44</v>
      </c>
      <c r="E64" s="22" t="s">
        <v>115</v>
      </c>
      <c r="F64" s="23">
        <v>1</v>
      </c>
      <c r="G64" s="24">
        <v>1</v>
      </c>
      <c r="H64" s="21" t="s">
        <v>16</v>
      </c>
      <c r="I64" s="25"/>
    </row>
    <row r="65" spans="1:9" x14ac:dyDescent="0.2">
      <c r="A65" s="20">
        <v>39052</v>
      </c>
      <c r="B65" s="21">
        <v>9</v>
      </c>
      <c r="C65" s="21" t="s">
        <v>117</v>
      </c>
      <c r="D65" s="22" t="s">
        <v>44</v>
      </c>
      <c r="E65" s="22" t="s">
        <v>45</v>
      </c>
      <c r="F65" s="23">
        <v>1</v>
      </c>
      <c r="G65" s="24">
        <v>1</v>
      </c>
      <c r="H65" s="21" t="s">
        <v>16</v>
      </c>
      <c r="I65" s="25"/>
    </row>
    <row r="66" spans="1:9" x14ac:dyDescent="0.2">
      <c r="A66" s="20">
        <v>38794</v>
      </c>
      <c r="B66" s="21" t="s">
        <v>118</v>
      </c>
      <c r="C66" s="21" t="s">
        <v>126</v>
      </c>
      <c r="D66" s="22" t="s">
        <v>44</v>
      </c>
      <c r="E66" s="22" t="s">
        <v>127</v>
      </c>
      <c r="F66" s="23">
        <v>1</v>
      </c>
      <c r="G66" s="24">
        <v>0.5</v>
      </c>
      <c r="H66" s="21" t="s">
        <v>16</v>
      </c>
      <c r="I66" s="25"/>
    </row>
    <row r="67" spans="1:9" x14ac:dyDescent="0.2">
      <c r="A67" s="20">
        <v>38801</v>
      </c>
      <c r="B67" s="21" t="s">
        <v>118</v>
      </c>
      <c r="C67" s="21" t="s">
        <v>128</v>
      </c>
      <c r="D67" s="22" t="s">
        <v>44</v>
      </c>
      <c r="E67" s="22" t="s">
        <v>127</v>
      </c>
      <c r="F67" s="23">
        <v>1</v>
      </c>
      <c r="G67" s="24">
        <v>0.5</v>
      </c>
      <c r="H67" s="21" t="s">
        <v>16</v>
      </c>
      <c r="I67" s="25"/>
    </row>
    <row r="68" spans="1:9" x14ac:dyDescent="0.2">
      <c r="A68" s="20">
        <v>38813</v>
      </c>
      <c r="B68" s="21" t="s">
        <v>118</v>
      </c>
      <c r="C68" s="21" t="s">
        <v>130</v>
      </c>
      <c r="D68" s="22" t="s">
        <v>44</v>
      </c>
      <c r="E68" s="22" t="s">
        <v>131</v>
      </c>
      <c r="F68" s="23">
        <v>1</v>
      </c>
      <c r="G68" s="24">
        <v>0.5</v>
      </c>
      <c r="H68" s="21" t="s">
        <v>16</v>
      </c>
      <c r="I68" s="25"/>
    </row>
    <row r="69" spans="1:9" x14ac:dyDescent="0.2">
      <c r="A69" s="20">
        <v>38827</v>
      </c>
      <c r="B69" s="21" t="s">
        <v>118</v>
      </c>
      <c r="C69" s="21" t="s">
        <v>134</v>
      </c>
      <c r="D69" s="22" t="s">
        <v>44</v>
      </c>
      <c r="E69" s="22"/>
      <c r="F69" s="23"/>
      <c r="G69" s="24">
        <v>0.75</v>
      </c>
      <c r="H69" s="21" t="s">
        <v>35</v>
      </c>
      <c r="I69" s="25"/>
    </row>
    <row r="70" spans="1:9" x14ac:dyDescent="0.2">
      <c r="A70" s="20">
        <v>38834</v>
      </c>
      <c r="B70" s="21" t="s">
        <v>118</v>
      </c>
      <c r="C70" s="21" t="s">
        <v>126</v>
      </c>
      <c r="D70" s="22" t="s">
        <v>44</v>
      </c>
      <c r="E70" s="22" t="s">
        <v>127</v>
      </c>
      <c r="F70" s="23">
        <v>1</v>
      </c>
      <c r="G70" s="24">
        <v>0.5</v>
      </c>
      <c r="H70" s="21" t="s">
        <v>16</v>
      </c>
      <c r="I70" s="25"/>
    </row>
    <row r="71" spans="1:9" x14ac:dyDescent="0.2">
      <c r="A71" s="20">
        <v>38863</v>
      </c>
      <c r="B71" s="21" t="s">
        <v>121</v>
      </c>
      <c r="C71" s="21" t="s">
        <v>138</v>
      </c>
      <c r="D71" s="22" t="s">
        <v>44</v>
      </c>
      <c r="E71" s="22" t="s">
        <v>127</v>
      </c>
      <c r="F71" s="23">
        <v>1</v>
      </c>
      <c r="G71" s="24">
        <v>0.5</v>
      </c>
      <c r="H71" s="21" t="s">
        <v>16</v>
      </c>
      <c r="I71" s="25"/>
    </row>
    <row r="72" spans="1:9" x14ac:dyDescent="0.2">
      <c r="A72" s="20">
        <v>38916</v>
      </c>
      <c r="B72" s="21" t="s">
        <v>121</v>
      </c>
      <c r="C72" s="21" t="s">
        <v>117</v>
      </c>
      <c r="D72" s="22" t="s">
        <v>44</v>
      </c>
      <c r="E72" s="22" t="s">
        <v>45</v>
      </c>
      <c r="F72" s="23">
        <v>1</v>
      </c>
      <c r="G72" s="24">
        <v>1</v>
      </c>
      <c r="H72" s="21" t="s">
        <v>16</v>
      </c>
      <c r="I72" s="25"/>
    </row>
    <row r="73" spans="1:9" x14ac:dyDescent="0.2">
      <c r="A73" s="20">
        <v>38940</v>
      </c>
      <c r="B73" s="21" t="s">
        <v>118</v>
      </c>
      <c r="C73" s="21" t="s">
        <v>140</v>
      </c>
      <c r="D73" s="22" t="s">
        <v>44</v>
      </c>
      <c r="E73" s="22"/>
      <c r="F73" s="23"/>
      <c r="G73" s="24">
        <v>1</v>
      </c>
      <c r="H73" s="21" t="s">
        <v>35</v>
      </c>
      <c r="I73" s="25"/>
    </row>
    <row r="74" spans="1:9" ht="22.5" x14ac:dyDescent="0.2">
      <c r="A74" s="20">
        <v>38947</v>
      </c>
      <c r="B74" s="21" t="s">
        <v>121</v>
      </c>
      <c r="C74" s="21" t="s">
        <v>141</v>
      </c>
      <c r="D74" s="22" t="s">
        <v>44</v>
      </c>
      <c r="E74" s="22" t="s">
        <v>142</v>
      </c>
      <c r="F74" s="23">
        <v>4</v>
      </c>
      <c r="G74" s="24">
        <v>1</v>
      </c>
      <c r="H74" s="21" t="s">
        <v>16</v>
      </c>
      <c r="I74" s="25"/>
    </row>
    <row r="75" spans="1:9" ht="22.5" x14ac:dyDescent="0.2">
      <c r="A75" s="20">
        <v>38947</v>
      </c>
      <c r="B75" s="21" t="s">
        <v>121</v>
      </c>
      <c r="C75" s="21" t="s">
        <v>141</v>
      </c>
      <c r="D75" s="22" t="s">
        <v>44</v>
      </c>
      <c r="E75" s="22" t="s">
        <v>115</v>
      </c>
      <c r="F75" s="23">
        <v>1</v>
      </c>
      <c r="G75" s="24">
        <v>1</v>
      </c>
      <c r="H75" s="21" t="s">
        <v>16</v>
      </c>
      <c r="I75" s="25"/>
    </row>
    <row r="76" spans="1:9" ht="22.5" x14ac:dyDescent="0.2">
      <c r="A76" s="20">
        <v>38963</v>
      </c>
      <c r="B76" s="21" t="s">
        <v>118</v>
      </c>
      <c r="C76" s="21" t="s">
        <v>141</v>
      </c>
      <c r="D76" s="22" t="s">
        <v>44</v>
      </c>
      <c r="E76" s="22" t="s">
        <v>115</v>
      </c>
      <c r="F76" s="23">
        <v>1</v>
      </c>
      <c r="G76" s="24">
        <v>1</v>
      </c>
      <c r="H76" s="21" t="s">
        <v>16</v>
      </c>
      <c r="I76" s="21"/>
    </row>
    <row r="77" spans="1:9" ht="22.5" x14ac:dyDescent="0.2">
      <c r="A77" s="20">
        <v>38966</v>
      </c>
      <c r="B77" s="21" t="s">
        <v>118</v>
      </c>
      <c r="C77" s="21" t="s">
        <v>141</v>
      </c>
      <c r="D77" s="22" t="s">
        <v>44</v>
      </c>
      <c r="E77" s="22" t="s">
        <v>142</v>
      </c>
      <c r="F77" s="23">
        <v>4</v>
      </c>
      <c r="G77" s="24">
        <v>1</v>
      </c>
      <c r="H77" s="21" t="s">
        <v>16</v>
      </c>
      <c r="I77" s="25"/>
    </row>
    <row r="78" spans="1:9" x14ac:dyDescent="0.2">
      <c r="A78" s="20">
        <v>38983</v>
      </c>
      <c r="B78" s="21" t="s">
        <v>121</v>
      </c>
      <c r="C78" s="21" t="s">
        <v>144</v>
      </c>
      <c r="D78" s="22" t="s">
        <v>44</v>
      </c>
      <c r="E78" s="22" t="s">
        <v>145</v>
      </c>
      <c r="F78" s="23">
        <v>4</v>
      </c>
      <c r="G78" s="24">
        <v>2</v>
      </c>
      <c r="H78" s="21" t="s">
        <v>35</v>
      </c>
      <c r="I78" s="25"/>
    </row>
    <row r="79" spans="1:9" ht="22.5" x14ac:dyDescent="0.2">
      <c r="A79" s="20">
        <v>38990</v>
      </c>
      <c r="B79" s="21" t="s">
        <v>118</v>
      </c>
      <c r="C79" s="21" t="s">
        <v>141</v>
      </c>
      <c r="D79" s="22" t="s">
        <v>44</v>
      </c>
      <c r="E79" s="22" t="s">
        <v>142</v>
      </c>
      <c r="F79" s="23">
        <v>1</v>
      </c>
      <c r="G79" s="24">
        <v>0.5</v>
      </c>
      <c r="H79" s="21" t="s">
        <v>16</v>
      </c>
      <c r="I79" s="25"/>
    </row>
    <row r="80" spans="1:9" ht="22.5" x14ac:dyDescent="0.2">
      <c r="A80" s="20">
        <v>38990</v>
      </c>
      <c r="B80" s="21" t="s">
        <v>118</v>
      </c>
      <c r="C80" s="21" t="s">
        <v>141</v>
      </c>
      <c r="D80" s="22" t="s">
        <v>44</v>
      </c>
      <c r="E80" s="22" t="s">
        <v>115</v>
      </c>
      <c r="F80" s="23">
        <v>1</v>
      </c>
      <c r="G80" s="24">
        <v>1</v>
      </c>
      <c r="H80" s="21" t="s">
        <v>16</v>
      </c>
      <c r="I80" s="21"/>
    </row>
    <row r="81" spans="1:9" ht="22.5" x14ac:dyDescent="0.2">
      <c r="A81" s="20">
        <v>38989</v>
      </c>
      <c r="B81" s="21" t="s">
        <v>121</v>
      </c>
      <c r="C81" s="21" t="s">
        <v>148</v>
      </c>
      <c r="D81" s="22" t="s">
        <v>149</v>
      </c>
      <c r="E81" s="22" t="s">
        <v>150</v>
      </c>
      <c r="F81" s="23">
        <v>1</v>
      </c>
      <c r="G81" s="24">
        <v>0.75</v>
      </c>
      <c r="H81" s="21" t="s">
        <v>16</v>
      </c>
      <c r="I81" s="25"/>
    </row>
    <row r="82" spans="1:9" x14ac:dyDescent="0.2">
      <c r="A82" s="20">
        <v>38724</v>
      </c>
      <c r="B82" s="21">
        <v>9</v>
      </c>
      <c r="C82" s="21" t="s">
        <v>14</v>
      </c>
      <c r="D82" s="22" t="s">
        <v>15</v>
      </c>
      <c r="E82" s="22"/>
      <c r="F82" s="23"/>
      <c r="G82" s="24">
        <v>0.25</v>
      </c>
      <c r="H82" s="21" t="s">
        <v>16</v>
      </c>
      <c r="I82" s="25" t="s">
        <v>17</v>
      </c>
    </row>
    <row r="83" spans="1:9" x14ac:dyDescent="0.2">
      <c r="A83" s="20">
        <v>38796</v>
      </c>
      <c r="B83" s="21">
        <v>9</v>
      </c>
      <c r="C83" s="21" t="s">
        <v>54</v>
      </c>
      <c r="D83" s="22" t="s">
        <v>15</v>
      </c>
      <c r="E83" s="22"/>
      <c r="F83" s="23"/>
      <c r="G83" s="24">
        <v>1</v>
      </c>
      <c r="H83" s="21" t="s">
        <v>55</v>
      </c>
      <c r="I83" s="25" t="s">
        <v>56</v>
      </c>
    </row>
    <row r="84" spans="1:9" x14ac:dyDescent="0.2">
      <c r="A84" s="20">
        <v>38796</v>
      </c>
      <c r="B84" s="21">
        <v>10</v>
      </c>
      <c r="C84" s="21" t="s">
        <v>54</v>
      </c>
      <c r="D84" s="22" t="s">
        <v>15</v>
      </c>
      <c r="E84" s="22"/>
      <c r="F84" s="23"/>
      <c r="G84" s="24">
        <v>1</v>
      </c>
      <c r="H84" s="21" t="s">
        <v>55</v>
      </c>
      <c r="I84" s="25" t="s">
        <v>56</v>
      </c>
    </row>
    <row r="85" spans="1:9" x14ac:dyDescent="0.2">
      <c r="A85" s="20">
        <v>38796</v>
      </c>
      <c r="B85" s="21">
        <v>10</v>
      </c>
      <c r="C85" s="21" t="s">
        <v>54</v>
      </c>
      <c r="D85" s="22" t="s">
        <v>15</v>
      </c>
      <c r="E85" s="22"/>
      <c r="F85" s="23"/>
      <c r="G85" s="24">
        <v>1</v>
      </c>
      <c r="H85" s="21" t="s">
        <v>55</v>
      </c>
      <c r="I85" s="25" t="s">
        <v>56</v>
      </c>
    </row>
    <row r="86" spans="1:9" ht="22.5" x14ac:dyDescent="0.2">
      <c r="A86" s="20">
        <v>38876</v>
      </c>
      <c r="B86" s="21">
        <v>10</v>
      </c>
      <c r="C86" s="21" t="s">
        <v>75</v>
      </c>
      <c r="D86" s="22" t="s">
        <v>15</v>
      </c>
      <c r="E86" s="22" t="s">
        <v>76</v>
      </c>
      <c r="F86" s="23">
        <v>1</v>
      </c>
      <c r="G86" s="24">
        <v>0.5</v>
      </c>
      <c r="H86" s="21" t="s">
        <v>59</v>
      </c>
      <c r="I86" s="25"/>
    </row>
    <row r="87" spans="1:9" x14ac:dyDescent="0.2">
      <c r="A87" s="20">
        <v>38961</v>
      </c>
      <c r="B87" s="21">
        <v>10</v>
      </c>
      <c r="C87" s="21" t="s">
        <v>88</v>
      </c>
      <c r="D87" s="22" t="s">
        <v>15</v>
      </c>
      <c r="E87" s="22" t="s">
        <v>89</v>
      </c>
      <c r="F87" s="23">
        <v>1</v>
      </c>
      <c r="G87" s="24">
        <v>0.5</v>
      </c>
      <c r="H87" s="21" t="s">
        <v>16</v>
      </c>
      <c r="I87" s="25" t="s">
        <v>90</v>
      </c>
    </row>
    <row r="88" spans="1:9" x14ac:dyDescent="0.2">
      <c r="A88" s="20">
        <v>38981</v>
      </c>
      <c r="B88" s="21">
        <v>9</v>
      </c>
      <c r="C88" s="21" t="s">
        <v>95</v>
      </c>
      <c r="D88" s="22" t="s">
        <v>15</v>
      </c>
      <c r="E88" s="22" t="s">
        <v>53</v>
      </c>
      <c r="F88" s="23">
        <v>1</v>
      </c>
      <c r="G88" s="24">
        <v>0.5</v>
      </c>
      <c r="H88" s="21" t="s">
        <v>12</v>
      </c>
      <c r="I88" s="25"/>
    </row>
    <row r="89" spans="1:9" ht="22.5" x14ac:dyDescent="0.2">
      <c r="A89" s="20">
        <v>38981</v>
      </c>
      <c r="B89" s="21">
        <v>9</v>
      </c>
      <c r="C89" s="21" t="s">
        <v>96</v>
      </c>
      <c r="D89" s="22" t="s">
        <v>15</v>
      </c>
      <c r="E89" s="22" t="s">
        <v>42</v>
      </c>
      <c r="F89" s="23">
        <v>1</v>
      </c>
      <c r="G89" s="24">
        <v>1.5</v>
      </c>
      <c r="H89" s="21" t="s">
        <v>12</v>
      </c>
      <c r="I89" s="25"/>
    </row>
    <row r="90" spans="1:9" x14ac:dyDescent="0.2">
      <c r="A90" s="20">
        <v>39045</v>
      </c>
      <c r="B90" s="21">
        <v>10</v>
      </c>
      <c r="C90" s="21" t="s">
        <v>110</v>
      </c>
      <c r="D90" s="22" t="s">
        <v>15</v>
      </c>
      <c r="E90" s="22" t="s">
        <v>111</v>
      </c>
      <c r="F90" s="23">
        <v>1</v>
      </c>
      <c r="G90" s="24">
        <v>0.25</v>
      </c>
      <c r="H90" s="21" t="s">
        <v>12</v>
      </c>
      <c r="I90" s="25"/>
    </row>
    <row r="91" spans="1:9" ht="22.5" x14ac:dyDescent="0.2">
      <c r="A91" s="20">
        <v>39049</v>
      </c>
      <c r="B91" s="21">
        <v>9</v>
      </c>
      <c r="C91" s="21" t="s">
        <v>96</v>
      </c>
      <c r="D91" s="22" t="s">
        <v>15</v>
      </c>
      <c r="E91" s="22" t="s">
        <v>42</v>
      </c>
      <c r="F91" s="23">
        <v>1</v>
      </c>
      <c r="G91" s="24">
        <v>1.5</v>
      </c>
      <c r="H91" s="21" t="s">
        <v>12</v>
      </c>
      <c r="I91" s="25"/>
    </row>
    <row r="92" spans="1:9" x14ac:dyDescent="0.2">
      <c r="A92" s="20">
        <v>38826</v>
      </c>
      <c r="B92" s="21" t="s">
        <v>118</v>
      </c>
      <c r="C92" s="21" t="s">
        <v>132</v>
      </c>
      <c r="D92" s="22" t="s">
        <v>15</v>
      </c>
      <c r="E92" s="22" t="s">
        <v>133</v>
      </c>
      <c r="F92" s="23">
        <v>1</v>
      </c>
      <c r="G92" s="24">
        <v>1.5</v>
      </c>
      <c r="H92" s="21" t="s">
        <v>35</v>
      </c>
      <c r="I92" s="25"/>
    </row>
    <row r="93" spans="1:9" x14ac:dyDescent="0.2">
      <c r="A93" s="20">
        <v>38853</v>
      </c>
      <c r="B93" s="21" t="s">
        <v>118</v>
      </c>
      <c r="C93" s="21" t="s">
        <v>88</v>
      </c>
      <c r="D93" s="22" t="s">
        <v>15</v>
      </c>
      <c r="E93" s="22" t="s">
        <v>89</v>
      </c>
      <c r="F93" s="23">
        <v>1</v>
      </c>
      <c r="G93" s="24">
        <v>1</v>
      </c>
      <c r="H93" s="21" t="s">
        <v>16</v>
      </c>
      <c r="I93" s="25"/>
    </row>
    <row r="94" spans="1:9" x14ac:dyDescent="0.2">
      <c r="A94" s="20">
        <v>38875</v>
      </c>
      <c r="B94" s="21" t="s">
        <v>121</v>
      </c>
      <c r="C94" s="21" t="s">
        <v>139</v>
      </c>
      <c r="D94" s="22" t="s">
        <v>15</v>
      </c>
      <c r="E94" s="22"/>
      <c r="F94" s="23"/>
      <c r="G94" s="24">
        <v>0.5</v>
      </c>
      <c r="H94" s="21" t="s">
        <v>35</v>
      </c>
      <c r="I94" s="25"/>
    </row>
    <row r="95" spans="1:9" ht="22.5" x14ac:dyDescent="0.2">
      <c r="A95" s="20">
        <v>39024</v>
      </c>
      <c r="B95" s="21" t="s">
        <v>118</v>
      </c>
      <c r="C95" s="21" t="s">
        <v>152</v>
      </c>
      <c r="D95" s="22" t="s">
        <v>15</v>
      </c>
      <c r="E95" s="22" t="s">
        <v>129</v>
      </c>
      <c r="F95" s="23">
        <v>1</v>
      </c>
      <c r="G95" s="24">
        <v>1.5</v>
      </c>
      <c r="H95" s="21" t="s">
        <v>125</v>
      </c>
      <c r="I95" s="25"/>
    </row>
    <row r="96" spans="1:9" x14ac:dyDescent="0.2">
      <c r="A96" s="20">
        <v>38720</v>
      </c>
      <c r="B96" s="21">
        <v>10</v>
      </c>
      <c r="C96" s="21" t="s">
        <v>9</v>
      </c>
      <c r="D96" s="22" t="s">
        <v>10</v>
      </c>
      <c r="E96" s="22" t="s">
        <v>11</v>
      </c>
      <c r="F96" s="23">
        <v>1</v>
      </c>
      <c r="G96" s="24">
        <v>1</v>
      </c>
      <c r="H96" s="21" t="s">
        <v>12</v>
      </c>
      <c r="I96" s="21"/>
    </row>
    <row r="97" spans="1:9" x14ac:dyDescent="0.2">
      <c r="A97" s="20">
        <v>38721</v>
      </c>
      <c r="B97" s="21">
        <v>10</v>
      </c>
      <c r="C97" s="21" t="s">
        <v>9</v>
      </c>
      <c r="D97" s="22" t="s">
        <v>10</v>
      </c>
      <c r="E97" s="22" t="s">
        <v>13</v>
      </c>
      <c r="F97" s="23">
        <v>1</v>
      </c>
      <c r="G97" s="24">
        <v>0.5</v>
      </c>
      <c r="H97" s="21" t="s">
        <v>12</v>
      </c>
      <c r="I97" s="21"/>
    </row>
    <row r="98" spans="1:9" x14ac:dyDescent="0.2">
      <c r="A98" s="20">
        <v>38732</v>
      </c>
      <c r="B98" s="21">
        <v>9</v>
      </c>
      <c r="C98" s="21" t="s">
        <v>9</v>
      </c>
      <c r="D98" s="22" t="s">
        <v>10</v>
      </c>
      <c r="E98" s="22" t="s">
        <v>24</v>
      </c>
      <c r="F98" s="23">
        <v>1</v>
      </c>
      <c r="G98" s="24">
        <v>0.25</v>
      </c>
      <c r="H98" s="21" t="s">
        <v>16</v>
      </c>
      <c r="I98" s="25" t="s">
        <v>25</v>
      </c>
    </row>
    <row r="99" spans="1:9" ht="22.5" x14ac:dyDescent="0.2">
      <c r="A99" s="26" t="s">
        <v>30</v>
      </c>
      <c r="B99" s="21">
        <v>10</v>
      </c>
      <c r="C99" s="21" t="s">
        <v>9</v>
      </c>
      <c r="D99" s="22" t="s">
        <v>10</v>
      </c>
      <c r="E99" s="22" t="s">
        <v>31</v>
      </c>
      <c r="F99" s="23">
        <v>1</v>
      </c>
      <c r="G99" s="24">
        <v>1</v>
      </c>
      <c r="H99" s="21" t="s">
        <v>12</v>
      </c>
      <c r="I99" s="25"/>
    </row>
    <row r="100" spans="1:9" x14ac:dyDescent="0.2">
      <c r="A100" s="26" t="s">
        <v>32</v>
      </c>
      <c r="B100" s="21">
        <v>9</v>
      </c>
      <c r="C100" s="21" t="s">
        <v>33</v>
      </c>
      <c r="D100" s="22" t="s">
        <v>10</v>
      </c>
      <c r="E100" s="22" t="s">
        <v>34</v>
      </c>
      <c r="F100" s="23">
        <v>1</v>
      </c>
      <c r="G100" s="24">
        <v>0.25</v>
      </c>
      <c r="H100" s="21" t="s">
        <v>35</v>
      </c>
      <c r="I100" s="25"/>
    </row>
    <row r="101" spans="1:9" ht="22.5" x14ac:dyDescent="0.2">
      <c r="A101" s="26" t="s">
        <v>36</v>
      </c>
      <c r="B101" s="21">
        <v>10</v>
      </c>
      <c r="C101" s="21" t="s">
        <v>37</v>
      </c>
      <c r="D101" s="22" t="s">
        <v>10</v>
      </c>
      <c r="E101" s="22" t="s">
        <v>38</v>
      </c>
      <c r="F101" s="23">
        <v>1</v>
      </c>
      <c r="G101" s="24">
        <v>1.5</v>
      </c>
      <c r="H101" s="21" t="s">
        <v>12</v>
      </c>
      <c r="I101" s="25" t="s">
        <v>39</v>
      </c>
    </row>
    <row r="102" spans="1:9" ht="22.5" x14ac:dyDescent="0.2">
      <c r="A102" s="26" t="s">
        <v>40</v>
      </c>
      <c r="B102" s="21">
        <v>9</v>
      </c>
      <c r="C102" s="21" t="s">
        <v>37</v>
      </c>
      <c r="D102" s="22" t="s">
        <v>10</v>
      </c>
      <c r="E102" s="22" t="s">
        <v>38</v>
      </c>
      <c r="F102" s="23">
        <v>1</v>
      </c>
      <c r="G102" s="24">
        <v>1.5</v>
      </c>
      <c r="H102" s="21" t="s">
        <v>12</v>
      </c>
      <c r="I102" s="25" t="s">
        <v>39</v>
      </c>
    </row>
    <row r="103" spans="1:9" ht="22.5" x14ac:dyDescent="0.2">
      <c r="A103" s="26" t="s">
        <v>40</v>
      </c>
      <c r="B103" s="21">
        <v>10</v>
      </c>
      <c r="C103" s="21" t="s">
        <v>9</v>
      </c>
      <c r="D103" s="22" t="s">
        <v>10</v>
      </c>
      <c r="E103" s="22" t="s">
        <v>31</v>
      </c>
      <c r="F103" s="23">
        <v>1</v>
      </c>
      <c r="G103" s="24">
        <v>1</v>
      </c>
      <c r="H103" s="21" t="s">
        <v>12</v>
      </c>
      <c r="I103" s="25"/>
    </row>
    <row r="104" spans="1:9" ht="22.5" x14ac:dyDescent="0.2">
      <c r="A104" s="20" t="s">
        <v>40</v>
      </c>
      <c r="B104" s="21">
        <v>10</v>
      </c>
      <c r="C104" s="21" t="s">
        <v>41</v>
      </c>
      <c r="D104" s="22" t="s">
        <v>10</v>
      </c>
      <c r="E104" s="22" t="s">
        <v>42</v>
      </c>
      <c r="F104" s="23">
        <v>1</v>
      </c>
      <c r="G104" s="24">
        <v>1.5</v>
      </c>
      <c r="H104" s="21" t="s">
        <v>12</v>
      </c>
      <c r="I104" s="25" t="s">
        <v>39</v>
      </c>
    </row>
    <row r="105" spans="1:9" x14ac:dyDescent="0.2">
      <c r="A105" s="20">
        <v>38779</v>
      </c>
      <c r="B105" s="21">
        <v>10</v>
      </c>
      <c r="C105" s="21" t="s">
        <v>46</v>
      </c>
      <c r="D105" s="22" t="s">
        <v>10</v>
      </c>
      <c r="E105" s="22"/>
      <c r="F105" s="23"/>
      <c r="G105" s="24">
        <v>0.5</v>
      </c>
      <c r="H105" s="21" t="s">
        <v>35</v>
      </c>
      <c r="I105" s="25" t="s">
        <v>47</v>
      </c>
    </row>
    <row r="106" spans="1:9" x14ac:dyDescent="0.2">
      <c r="A106" s="20">
        <v>38782</v>
      </c>
      <c r="B106" s="21">
        <v>9</v>
      </c>
      <c r="C106" s="21" t="s">
        <v>37</v>
      </c>
      <c r="D106" s="22" t="s">
        <v>10</v>
      </c>
      <c r="E106" s="22"/>
      <c r="F106" s="23"/>
      <c r="G106" s="24">
        <v>0.25</v>
      </c>
      <c r="H106" s="21" t="s">
        <v>12</v>
      </c>
      <c r="I106" s="25" t="s">
        <v>51</v>
      </c>
    </row>
    <row r="107" spans="1:9" x14ac:dyDescent="0.2">
      <c r="A107" s="20">
        <v>38794</v>
      </c>
      <c r="B107" s="21">
        <v>10</v>
      </c>
      <c r="C107" s="21" t="s">
        <v>37</v>
      </c>
      <c r="D107" s="22" t="s">
        <v>10</v>
      </c>
      <c r="E107" s="22" t="s">
        <v>53</v>
      </c>
      <c r="F107" s="23">
        <v>1</v>
      </c>
      <c r="G107" s="24">
        <v>0.5</v>
      </c>
      <c r="H107" s="21" t="s">
        <v>12</v>
      </c>
      <c r="I107" s="25" t="s">
        <v>39</v>
      </c>
    </row>
    <row r="108" spans="1:9" ht="22.5" x14ac:dyDescent="0.2">
      <c r="A108" s="20">
        <v>38794</v>
      </c>
      <c r="B108" s="21">
        <v>10</v>
      </c>
      <c r="C108" s="21" t="s">
        <v>41</v>
      </c>
      <c r="D108" s="22" t="s">
        <v>10</v>
      </c>
      <c r="E108" s="22" t="s">
        <v>42</v>
      </c>
      <c r="F108" s="23">
        <v>1</v>
      </c>
      <c r="G108" s="24">
        <v>1.5</v>
      </c>
      <c r="H108" s="21" t="s">
        <v>12</v>
      </c>
      <c r="I108" s="25" t="s">
        <v>39</v>
      </c>
    </row>
    <row r="109" spans="1:9" ht="22.5" x14ac:dyDescent="0.2">
      <c r="A109" s="20">
        <v>38802</v>
      </c>
      <c r="B109" s="21">
        <v>9</v>
      </c>
      <c r="C109" s="21" t="s">
        <v>41</v>
      </c>
      <c r="D109" s="22" t="s">
        <v>10</v>
      </c>
      <c r="E109" s="22" t="s">
        <v>42</v>
      </c>
      <c r="F109" s="23">
        <v>1</v>
      </c>
      <c r="G109" s="24">
        <v>1.5</v>
      </c>
      <c r="H109" s="21" t="s">
        <v>12</v>
      </c>
      <c r="I109" s="25" t="s">
        <v>39</v>
      </c>
    </row>
    <row r="110" spans="1:9" ht="22.5" x14ac:dyDescent="0.2">
      <c r="A110" s="20">
        <v>38806</v>
      </c>
      <c r="B110" s="21">
        <v>10</v>
      </c>
      <c r="C110" s="21" t="s">
        <v>58</v>
      </c>
      <c r="D110" s="22" t="s">
        <v>10</v>
      </c>
      <c r="E110" s="22" t="s">
        <v>38</v>
      </c>
      <c r="F110" s="23">
        <v>1</v>
      </c>
      <c r="G110" s="24">
        <v>1.5</v>
      </c>
      <c r="H110" s="21" t="s">
        <v>59</v>
      </c>
      <c r="I110" s="25" t="s">
        <v>60</v>
      </c>
    </row>
    <row r="111" spans="1:9" x14ac:dyDescent="0.2">
      <c r="A111" s="20">
        <v>38808</v>
      </c>
      <c r="B111" s="21">
        <v>10</v>
      </c>
      <c r="C111" s="21" t="s">
        <v>64</v>
      </c>
      <c r="D111" s="22" t="s">
        <v>10</v>
      </c>
      <c r="E111" s="22" t="s">
        <v>65</v>
      </c>
      <c r="F111" s="23"/>
      <c r="G111" s="24">
        <v>0.25</v>
      </c>
      <c r="H111" s="21" t="s">
        <v>35</v>
      </c>
      <c r="I111" s="25" t="s">
        <v>39</v>
      </c>
    </row>
    <row r="112" spans="1:9" ht="22.5" x14ac:dyDescent="0.2">
      <c r="A112" s="20">
        <v>38835</v>
      </c>
      <c r="B112" s="21">
        <v>9</v>
      </c>
      <c r="C112" s="21" t="s">
        <v>68</v>
      </c>
      <c r="D112" s="22" t="s">
        <v>10</v>
      </c>
      <c r="E112" s="22" t="s">
        <v>69</v>
      </c>
      <c r="F112" s="23">
        <v>1</v>
      </c>
      <c r="G112" s="24">
        <v>1.5</v>
      </c>
      <c r="H112" s="21" t="s">
        <v>35</v>
      </c>
      <c r="I112" s="25" t="s">
        <v>70</v>
      </c>
    </row>
    <row r="113" spans="1:9" x14ac:dyDescent="0.2">
      <c r="A113" s="20">
        <v>38857</v>
      </c>
      <c r="B113" s="21">
        <v>10</v>
      </c>
      <c r="C113" s="21" t="s">
        <v>37</v>
      </c>
      <c r="D113" s="22" t="s">
        <v>10</v>
      </c>
      <c r="E113" s="22" t="s">
        <v>53</v>
      </c>
      <c r="F113" s="23">
        <v>1</v>
      </c>
      <c r="G113" s="24">
        <v>0.5</v>
      </c>
      <c r="H113" s="21" t="s">
        <v>12</v>
      </c>
      <c r="I113" s="25" t="s">
        <v>39</v>
      </c>
    </row>
    <row r="114" spans="1:9" ht="22.5" x14ac:dyDescent="0.2">
      <c r="A114" s="20">
        <v>38857</v>
      </c>
      <c r="B114" s="21">
        <v>10</v>
      </c>
      <c r="C114" s="21" t="s">
        <v>58</v>
      </c>
      <c r="D114" s="22" t="s">
        <v>10</v>
      </c>
      <c r="E114" s="22" t="s">
        <v>38</v>
      </c>
      <c r="F114" s="23">
        <v>1</v>
      </c>
      <c r="G114" s="24">
        <v>1.5</v>
      </c>
      <c r="H114" s="21" t="s">
        <v>12</v>
      </c>
      <c r="I114" s="25" t="s">
        <v>39</v>
      </c>
    </row>
    <row r="115" spans="1:9" ht="22.5" x14ac:dyDescent="0.2">
      <c r="A115" s="20">
        <v>38872</v>
      </c>
      <c r="B115" s="21">
        <v>9</v>
      </c>
      <c r="C115" s="21" t="s">
        <v>37</v>
      </c>
      <c r="D115" s="22" t="s">
        <v>10</v>
      </c>
      <c r="E115" s="22" t="s">
        <v>38</v>
      </c>
      <c r="F115" s="23">
        <v>1</v>
      </c>
      <c r="G115" s="24">
        <v>1.5</v>
      </c>
      <c r="H115" s="21" t="s">
        <v>12</v>
      </c>
      <c r="I115" s="25" t="s">
        <v>39</v>
      </c>
    </row>
    <row r="116" spans="1:9" ht="22.5" x14ac:dyDescent="0.2">
      <c r="A116" s="20">
        <v>38880</v>
      </c>
      <c r="B116" s="21">
        <v>10</v>
      </c>
      <c r="C116" s="21" t="s">
        <v>77</v>
      </c>
      <c r="D116" s="22" t="s">
        <v>10</v>
      </c>
      <c r="E116" s="22" t="s">
        <v>78</v>
      </c>
      <c r="F116" s="23">
        <v>3</v>
      </c>
      <c r="G116" s="24">
        <v>2</v>
      </c>
      <c r="H116" s="21" t="s">
        <v>35</v>
      </c>
      <c r="I116" s="25"/>
    </row>
    <row r="117" spans="1:9" ht="22.5" x14ac:dyDescent="0.2">
      <c r="A117" s="20">
        <v>38885</v>
      </c>
      <c r="B117" s="21">
        <v>9</v>
      </c>
      <c r="C117" s="21" t="s">
        <v>41</v>
      </c>
      <c r="D117" s="22" t="s">
        <v>10</v>
      </c>
      <c r="E117" s="22" t="s">
        <v>42</v>
      </c>
      <c r="F117" s="23">
        <v>1</v>
      </c>
      <c r="G117" s="24">
        <v>1.5</v>
      </c>
      <c r="H117" s="21" t="s">
        <v>12</v>
      </c>
      <c r="I117" s="25" t="s">
        <v>39</v>
      </c>
    </row>
    <row r="118" spans="1:9" ht="22.5" x14ac:dyDescent="0.2">
      <c r="A118" s="20">
        <v>38885</v>
      </c>
      <c r="B118" s="21">
        <v>9</v>
      </c>
      <c r="C118" s="21" t="s">
        <v>37</v>
      </c>
      <c r="D118" s="22" t="s">
        <v>10</v>
      </c>
      <c r="E118" s="22" t="s">
        <v>38</v>
      </c>
      <c r="F118" s="23">
        <v>1</v>
      </c>
      <c r="G118" s="24">
        <v>1.5</v>
      </c>
      <c r="H118" s="21" t="s">
        <v>12</v>
      </c>
      <c r="I118" s="25" t="s">
        <v>39</v>
      </c>
    </row>
    <row r="119" spans="1:9" x14ac:dyDescent="0.2">
      <c r="A119" s="20">
        <v>38899</v>
      </c>
      <c r="B119" s="21">
        <v>10</v>
      </c>
      <c r="C119" s="21" t="s">
        <v>81</v>
      </c>
      <c r="D119" s="22" t="s">
        <v>10</v>
      </c>
      <c r="E119" s="22" t="s">
        <v>13</v>
      </c>
      <c r="F119" s="23">
        <v>1</v>
      </c>
      <c r="G119" s="24">
        <v>0.5</v>
      </c>
      <c r="H119" s="21" t="s">
        <v>12</v>
      </c>
      <c r="I119" s="25" t="s">
        <v>82</v>
      </c>
    </row>
    <row r="120" spans="1:9" ht="22.5" x14ac:dyDescent="0.2">
      <c r="A120" s="20">
        <v>38900</v>
      </c>
      <c r="B120" s="21">
        <v>10</v>
      </c>
      <c r="C120" s="21" t="s">
        <v>81</v>
      </c>
      <c r="D120" s="22" t="s">
        <v>10</v>
      </c>
      <c r="E120" s="22" t="s">
        <v>83</v>
      </c>
      <c r="F120" s="23">
        <v>1</v>
      </c>
      <c r="G120" s="24">
        <v>0.5</v>
      </c>
      <c r="H120" s="21" t="s">
        <v>59</v>
      </c>
      <c r="I120" s="25"/>
    </row>
    <row r="121" spans="1:9" ht="22.5" x14ac:dyDescent="0.2">
      <c r="A121" s="20">
        <v>38900</v>
      </c>
      <c r="B121" s="21">
        <v>10</v>
      </c>
      <c r="C121" s="21" t="s">
        <v>9</v>
      </c>
      <c r="D121" s="22" t="s">
        <v>10</v>
      </c>
      <c r="E121" s="22" t="s">
        <v>31</v>
      </c>
      <c r="F121" s="23">
        <v>1</v>
      </c>
      <c r="G121" s="24">
        <v>1</v>
      </c>
      <c r="H121" s="21" t="s">
        <v>12</v>
      </c>
      <c r="I121" s="25"/>
    </row>
    <row r="122" spans="1:9" ht="22.5" x14ac:dyDescent="0.2">
      <c r="A122" s="20">
        <v>38963</v>
      </c>
      <c r="B122" s="21">
        <v>10</v>
      </c>
      <c r="C122" s="21" t="s">
        <v>37</v>
      </c>
      <c r="D122" s="22" t="s">
        <v>10</v>
      </c>
      <c r="E122" s="22" t="s">
        <v>91</v>
      </c>
      <c r="F122" s="23">
        <v>1</v>
      </c>
      <c r="G122" s="24">
        <v>0.5</v>
      </c>
      <c r="H122" s="21" t="s">
        <v>12</v>
      </c>
      <c r="I122" s="25" t="s">
        <v>39</v>
      </c>
    </row>
    <row r="123" spans="1:9" x14ac:dyDescent="0.2">
      <c r="A123" s="20">
        <v>38965</v>
      </c>
      <c r="B123" s="21">
        <v>9</v>
      </c>
      <c r="C123" s="21" t="s">
        <v>58</v>
      </c>
      <c r="D123" s="22" t="s">
        <v>10</v>
      </c>
      <c r="E123" s="22" t="s">
        <v>53</v>
      </c>
      <c r="F123" s="23">
        <v>1</v>
      </c>
      <c r="G123" s="24">
        <v>0.5</v>
      </c>
      <c r="H123" s="21" t="s">
        <v>12</v>
      </c>
      <c r="I123" s="25" t="s">
        <v>39</v>
      </c>
    </row>
    <row r="124" spans="1:9" ht="22.5" x14ac:dyDescent="0.2">
      <c r="A124" s="20">
        <v>38965</v>
      </c>
      <c r="B124" s="21">
        <v>9</v>
      </c>
      <c r="C124" s="21" t="s">
        <v>58</v>
      </c>
      <c r="D124" s="22" t="s">
        <v>10</v>
      </c>
      <c r="E124" s="22" t="s">
        <v>38</v>
      </c>
      <c r="F124" s="23">
        <v>1</v>
      </c>
      <c r="G124" s="24">
        <v>1.5</v>
      </c>
      <c r="H124" s="21" t="s">
        <v>12</v>
      </c>
      <c r="I124" s="25" t="s">
        <v>39</v>
      </c>
    </row>
    <row r="125" spans="1:9" ht="22.5" x14ac:dyDescent="0.2">
      <c r="A125" s="20">
        <v>38968</v>
      </c>
      <c r="B125" s="21">
        <v>9</v>
      </c>
      <c r="C125" s="21" t="s">
        <v>94</v>
      </c>
      <c r="D125" s="22" t="s">
        <v>10</v>
      </c>
      <c r="E125" s="22" t="s">
        <v>78</v>
      </c>
      <c r="F125" s="23">
        <v>4</v>
      </c>
      <c r="G125" s="24">
        <v>2</v>
      </c>
      <c r="H125" s="21" t="s">
        <v>35</v>
      </c>
      <c r="I125" s="25"/>
    </row>
    <row r="126" spans="1:9" ht="22.5" x14ac:dyDescent="0.2">
      <c r="A126" s="20">
        <v>38982</v>
      </c>
      <c r="B126" s="21">
        <v>10</v>
      </c>
      <c r="C126" s="21" t="s">
        <v>37</v>
      </c>
      <c r="D126" s="22" t="s">
        <v>10</v>
      </c>
      <c r="E126" s="22" t="s">
        <v>38</v>
      </c>
      <c r="F126" s="23">
        <v>1</v>
      </c>
      <c r="G126" s="24">
        <v>1.5</v>
      </c>
      <c r="H126" s="21" t="s">
        <v>12</v>
      </c>
      <c r="I126" s="25" t="s">
        <v>39</v>
      </c>
    </row>
    <row r="127" spans="1:9" x14ac:dyDescent="0.2">
      <c r="A127" s="20">
        <v>38996</v>
      </c>
      <c r="B127" s="21">
        <v>9</v>
      </c>
      <c r="C127" s="21" t="s">
        <v>58</v>
      </c>
      <c r="D127" s="22" t="s">
        <v>10</v>
      </c>
      <c r="E127" s="22" t="s">
        <v>53</v>
      </c>
      <c r="F127" s="23">
        <v>1</v>
      </c>
      <c r="G127" s="24">
        <v>0.5</v>
      </c>
      <c r="H127" s="21" t="s">
        <v>12</v>
      </c>
      <c r="I127" s="25" t="s">
        <v>99</v>
      </c>
    </row>
    <row r="128" spans="1:9" ht="22.5" x14ac:dyDescent="0.2">
      <c r="A128" s="20">
        <v>38996</v>
      </c>
      <c r="B128" s="21">
        <v>9</v>
      </c>
      <c r="C128" s="21" t="s">
        <v>58</v>
      </c>
      <c r="D128" s="22" t="s">
        <v>10</v>
      </c>
      <c r="E128" s="22" t="s">
        <v>38</v>
      </c>
      <c r="F128" s="23">
        <v>1</v>
      </c>
      <c r="G128" s="24">
        <v>1.5</v>
      </c>
      <c r="H128" s="21" t="s">
        <v>12</v>
      </c>
      <c r="I128" s="25" t="s">
        <v>99</v>
      </c>
    </row>
    <row r="129" spans="1:9" ht="22.5" x14ac:dyDescent="0.2">
      <c r="A129" s="20">
        <v>39001</v>
      </c>
      <c r="B129" s="21">
        <v>10</v>
      </c>
      <c r="C129" s="21" t="s">
        <v>41</v>
      </c>
      <c r="D129" s="22" t="s">
        <v>10</v>
      </c>
      <c r="E129" s="22" t="s">
        <v>42</v>
      </c>
      <c r="F129" s="23">
        <v>1</v>
      </c>
      <c r="G129" s="24">
        <v>1.5</v>
      </c>
      <c r="H129" s="21" t="s">
        <v>12</v>
      </c>
      <c r="I129" s="25" t="s">
        <v>39</v>
      </c>
    </row>
    <row r="130" spans="1:9" ht="22.5" x14ac:dyDescent="0.2">
      <c r="A130" s="20">
        <v>39001</v>
      </c>
      <c r="B130" s="21">
        <v>10</v>
      </c>
      <c r="C130" s="21" t="s">
        <v>37</v>
      </c>
      <c r="D130" s="22" t="s">
        <v>10</v>
      </c>
      <c r="E130" s="22" t="s">
        <v>38</v>
      </c>
      <c r="F130" s="23">
        <v>1</v>
      </c>
      <c r="G130" s="24">
        <v>1.5</v>
      </c>
      <c r="H130" s="21" t="s">
        <v>12</v>
      </c>
      <c r="I130" s="25" t="s">
        <v>39</v>
      </c>
    </row>
    <row r="131" spans="1:9" ht="22.5" x14ac:dyDescent="0.2">
      <c r="A131" s="20">
        <v>39018</v>
      </c>
      <c r="B131" s="21">
        <v>10</v>
      </c>
      <c r="C131" s="21" t="s">
        <v>58</v>
      </c>
      <c r="D131" s="22" t="s">
        <v>10</v>
      </c>
      <c r="E131" s="22" t="s">
        <v>38</v>
      </c>
      <c r="F131" s="23">
        <v>1</v>
      </c>
      <c r="G131" s="24">
        <v>1.5</v>
      </c>
      <c r="H131" s="21" t="s">
        <v>12</v>
      </c>
      <c r="I131" s="25" t="s">
        <v>39</v>
      </c>
    </row>
    <row r="132" spans="1:9" ht="22.5" x14ac:dyDescent="0.2">
      <c r="A132" s="20">
        <v>39025</v>
      </c>
      <c r="B132" s="21">
        <v>9</v>
      </c>
      <c r="C132" s="21" t="s">
        <v>41</v>
      </c>
      <c r="D132" s="22" t="s">
        <v>10</v>
      </c>
      <c r="E132" s="22" t="s">
        <v>42</v>
      </c>
      <c r="F132" s="23">
        <v>1</v>
      </c>
      <c r="G132" s="24">
        <v>1.5</v>
      </c>
      <c r="H132" s="21" t="s">
        <v>12</v>
      </c>
      <c r="I132" s="25" t="s">
        <v>39</v>
      </c>
    </row>
    <row r="133" spans="1:9" ht="22.5" x14ac:dyDescent="0.2">
      <c r="A133" s="20">
        <v>39025</v>
      </c>
      <c r="B133" s="21">
        <v>9</v>
      </c>
      <c r="C133" s="21" t="s">
        <v>37</v>
      </c>
      <c r="D133" s="22" t="s">
        <v>10</v>
      </c>
      <c r="E133" s="22" t="s">
        <v>38</v>
      </c>
      <c r="F133" s="23">
        <v>1</v>
      </c>
      <c r="G133" s="24">
        <v>1.5</v>
      </c>
      <c r="H133" s="21" t="s">
        <v>12</v>
      </c>
      <c r="I133" s="25" t="s">
        <v>39</v>
      </c>
    </row>
    <row r="134" spans="1:9" ht="22.5" x14ac:dyDescent="0.2">
      <c r="A134" s="20">
        <v>39036</v>
      </c>
      <c r="B134" s="21">
        <v>10</v>
      </c>
      <c r="C134" s="21" t="s">
        <v>37</v>
      </c>
      <c r="D134" s="22" t="s">
        <v>10</v>
      </c>
      <c r="E134" s="22" t="s">
        <v>38</v>
      </c>
      <c r="F134" s="23">
        <v>1</v>
      </c>
      <c r="G134" s="24">
        <v>1.5</v>
      </c>
      <c r="H134" s="21" t="s">
        <v>12</v>
      </c>
      <c r="I134" s="25" t="s">
        <v>39</v>
      </c>
    </row>
    <row r="135" spans="1:9" x14ac:dyDescent="0.2">
      <c r="A135" s="20">
        <v>39037</v>
      </c>
      <c r="B135" s="21">
        <v>9</v>
      </c>
      <c r="C135" s="21" t="s">
        <v>37</v>
      </c>
      <c r="D135" s="22" t="s">
        <v>10</v>
      </c>
      <c r="E135" s="22" t="s">
        <v>53</v>
      </c>
      <c r="F135" s="23">
        <v>1</v>
      </c>
      <c r="G135" s="24">
        <v>0.5</v>
      </c>
      <c r="H135" s="21" t="s">
        <v>12</v>
      </c>
      <c r="I135" s="25" t="s">
        <v>39</v>
      </c>
    </row>
    <row r="136" spans="1:9" ht="22.5" x14ac:dyDescent="0.2">
      <c r="A136" s="20">
        <v>39037</v>
      </c>
      <c r="B136" s="21">
        <v>9</v>
      </c>
      <c r="C136" s="21" t="s">
        <v>41</v>
      </c>
      <c r="D136" s="22" t="s">
        <v>10</v>
      </c>
      <c r="E136" s="22" t="s">
        <v>42</v>
      </c>
      <c r="F136" s="23">
        <v>1</v>
      </c>
      <c r="G136" s="24">
        <v>1.5</v>
      </c>
      <c r="H136" s="21" t="s">
        <v>12</v>
      </c>
      <c r="I136" s="25" t="s">
        <v>39</v>
      </c>
    </row>
    <row r="137" spans="1:9" x14ac:dyDescent="0.2">
      <c r="A137" s="20">
        <v>39045</v>
      </c>
      <c r="B137" s="21">
        <v>10</v>
      </c>
      <c r="C137" s="21" t="s">
        <v>112</v>
      </c>
      <c r="D137" s="22" t="s">
        <v>10</v>
      </c>
      <c r="E137" s="22"/>
      <c r="F137" s="23"/>
      <c r="G137" s="24">
        <v>1</v>
      </c>
      <c r="H137" s="21" t="s">
        <v>35</v>
      </c>
      <c r="I137" s="25" t="s">
        <v>113</v>
      </c>
    </row>
    <row r="138" spans="1:9" ht="22.5" x14ac:dyDescent="0.2">
      <c r="A138" s="20">
        <v>38770</v>
      </c>
      <c r="B138" s="21" t="s">
        <v>121</v>
      </c>
      <c r="C138" s="21" t="s">
        <v>122</v>
      </c>
      <c r="D138" s="22" t="s">
        <v>10</v>
      </c>
      <c r="E138" s="22" t="s">
        <v>123</v>
      </c>
      <c r="F138" s="23">
        <v>1</v>
      </c>
      <c r="G138" s="24">
        <v>1.5</v>
      </c>
      <c r="H138" s="21" t="s">
        <v>35</v>
      </c>
      <c r="I138" s="25"/>
    </row>
    <row r="139" spans="1:9" ht="22.5" x14ac:dyDescent="0.2">
      <c r="A139" s="20">
        <v>38802</v>
      </c>
      <c r="B139" s="21" t="s">
        <v>121</v>
      </c>
      <c r="C139" s="21" t="s">
        <v>37</v>
      </c>
      <c r="D139" s="22" t="s">
        <v>10</v>
      </c>
      <c r="E139" s="22" t="s">
        <v>129</v>
      </c>
      <c r="F139" s="23">
        <v>1</v>
      </c>
      <c r="G139" s="24">
        <v>1.5</v>
      </c>
      <c r="H139" s="21" t="s">
        <v>125</v>
      </c>
      <c r="I139" s="25" t="s">
        <v>39</v>
      </c>
    </row>
    <row r="140" spans="1:9" x14ac:dyDescent="0.2">
      <c r="A140" s="20">
        <v>38843</v>
      </c>
      <c r="B140" s="21" t="s">
        <v>118</v>
      </c>
      <c r="C140" s="21" t="s">
        <v>68</v>
      </c>
      <c r="D140" s="22" t="s">
        <v>10</v>
      </c>
      <c r="E140" s="22" t="s">
        <v>133</v>
      </c>
      <c r="F140" s="23">
        <v>1</v>
      </c>
      <c r="G140" s="24">
        <v>1.5</v>
      </c>
      <c r="H140" s="21" t="s">
        <v>35</v>
      </c>
      <c r="I140" s="25"/>
    </row>
    <row r="141" spans="1:9" ht="22.5" x14ac:dyDescent="0.2">
      <c r="A141" s="20">
        <v>38913</v>
      </c>
      <c r="B141" s="21" t="s">
        <v>118</v>
      </c>
      <c r="C141" s="21" t="s">
        <v>37</v>
      </c>
      <c r="D141" s="22" t="s">
        <v>10</v>
      </c>
      <c r="E141" s="22" t="s">
        <v>38</v>
      </c>
      <c r="F141" s="23">
        <v>1</v>
      </c>
      <c r="G141" s="24">
        <v>1.5</v>
      </c>
      <c r="H141" s="21" t="s">
        <v>125</v>
      </c>
      <c r="I141" s="25" t="s">
        <v>39</v>
      </c>
    </row>
    <row r="142" spans="1:9" ht="22.5" x14ac:dyDescent="0.2">
      <c r="A142" s="20">
        <v>39004</v>
      </c>
      <c r="B142" s="21" t="s">
        <v>121</v>
      </c>
      <c r="C142" s="21" t="s">
        <v>37</v>
      </c>
      <c r="D142" s="22" t="s">
        <v>10</v>
      </c>
      <c r="E142" s="22" t="s">
        <v>38</v>
      </c>
      <c r="F142" s="23">
        <v>1</v>
      </c>
      <c r="G142" s="24">
        <v>1.5</v>
      </c>
      <c r="H142" s="21" t="s">
        <v>125</v>
      </c>
      <c r="I142" s="25" t="s">
        <v>39</v>
      </c>
    </row>
    <row r="143" spans="1:9" ht="22.5" x14ac:dyDescent="0.2">
      <c r="A143" s="20">
        <v>39019</v>
      </c>
      <c r="B143" s="21" t="s">
        <v>121</v>
      </c>
      <c r="C143" s="21" t="s">
        <v>122</v>
      </c>
      <c r="D143" s="22" t="s">
        <v>10</v>
      </c>
      <c r="E143" s="22" t="s">
        <v>151</v>
      </c>
      <c r="F143" s="23">
        <v>4</v>
      </c>
      <c r="G143" s="24">
        <v>0.75</v>
      </c>
      <c r="H143" s="21" t="s">
        <v>125</v>
      </c>
      <c r="I143" s="25"/>
    </row>
    <row r="144" spans="1:9" ht="22.5" x14ac:dyDescent="0.2">
      <c r="A144" s="20">
        <v>39039</v>
      </c>
      <c r="B144" s="21" t="s">
        <v>118</v>
      </c>
      <c r="C144" s="21" t="s">
        <v>58</v>
      </c>
      <c r="D144" s="22" t="s">
        <v>10</v>
      </c>
      <c r="E144" s="22" t="s">
        <v>38</v>
      </c>
      <c r="F144" s="23">
        <v>1</v>
      </c>
      <c r="G144" s="24">
        <v>1.5</v>
      </c>
      <c r="H144" s="21" t="s">
        <v>125</v>
      </c>
      <c r="I144" s="25" t="s">
        <v>39</v>
      </c>
    </row>
    <row r="145" spans="1:9" ht="22.5" x14ac:dyDescent="0.2">
      <c r="A145" s="20">
        <v>39053</v>
      </c>
      <c r="B145" s="21" t="s">
        <v>118</v>
      </c>
      <c r="C145" s="21" t="s">
        <v>9</v>
      </c>
      <c r="D145" s="22" t="s">
        <v>10</v>
      </c>
      <c r="E145" s="22" t="s">
        <v>31</v>
      </c>
      <c r="F145" s="23">
        <v>1</v>
      </c>
      <c r="G145" s="24">
        <v>1</v>
      </c>
      <c r="H145" s="21" t="s">
        <v>125</v>
      </c>
      <c r="I145" s="2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D34" zoomScale="140" zoomScaleNormal="140" workbookViewId="0">
      <selection activeCell="D1" sqref="D1"/>
    </sheetView>
  </sheetViews>
  <sheetFormatPr baseColWidth="10" defaultColWidth="11.5703125" defaultRowHeight="12.75" x14ac:dyDescent="0.2"/>
  <cols>
    <col min="1" max="1" width="7.140625" customWidth="1"/>
    <col min="2" max="2" width="5.5703125" customWidth="1"/>
    <col min="3" max="3" width="27.7109375" customWidth="1"/>
    <col min="6" max="6" width="4.42578125" customWidth="1"/>
    <col min="8" max="8" width="6.5703125" customWidth="1"/>
    <col min="9" max="9" width="25" customWidth="1"/>
  </cols>
  <sheetData>
    <row r="1" spans="1:9" ht="33.75" x14ac:dyDescent="0.2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7" t="s">
        <v>7</v>
      </c>
      <c r="I1" s="16" t="s">
        <v>8</v>
      </c>
    </row>
    <row r="2" spans="1:9" x14ac:dyDescent="0.2">
      <c r="A2" s="20">
        <v>38720</v>
      </c>
      <c r="B2" s="21">
        <v>10</v>
      </c>
      <c r="C2" s="21" t="s">
        <v>9</v>
      </c>
      <c r="D2" s="22" t="s">
        <v>10</v>
      </c>
      <c r="E2" s="22" t="s">
        <v>11</v>
      </c>
      <c r="F2" s="23">
        <v>1</v>
      </c>
      <c r="G2" s="24">
        <v>1</v>
      </c>
      <c r="H2" s="21" t="s">
        <v>12</v>
      </c>
      <c r="I2" s="21"/>
    </row>
    <row r="3" spans="1:9" x14ac:dyDescent="0.2">
      <c r="A3" s="20">
        <v>38721</v>
      </c>
      <c r="B3" s="21">
        <v>10</v>
      </c>
      <c r="C3" s="21" t="s">
        <v>9</v>
      </c>
      <c r="D3" s="22" t="s">
        <v>10</v>
      </c>
      <c r="E3" s="22" t="s">
        <v>13</v>
      </c>
      <c r="F3" s="23">
        <v>1</v>
      </c>
      <c r="G3" s="24">
        <v>0.5</v>
      </c>
      <c r="H3" s="21" t="s">
        <v>12</v>
      </c>
      <c r="I3" s="21"/>
    </row>
    <row r="4" spans="1:9" x14ac:dyDescent="0.2">
      <c r="A4" s="20">
        <v>38732</v>
      </c>
      <c r="B4" s="21">
        <v>9</v>
      </c>
      <c r="C4" s="21" t="s">
        <v>9</v>
      </c>
      <c r="D4" s="22" t="s">
        <v>10</v>
      </c>
      <c r="E4" s="22" t="s">
        <v>24</v>
      </c>
      <c r="F4" s="23">
        <v>1</v>
      </c>
      <c r="G4" s="24">
        <v>0.25</v>
      </c>
      <c r="H4" s="21" t="s">
        <v>16</v>
      </c>
      <c r="I4" s="25" t="s">
        <v>25</v>
      </c>
    </row>
    <row r="5" spans="1:9" ht="22.5" x14ac:dyDescent="0.2">
      <c r="A5" s="26" t="s">
        <v>30</v>
      </c>
      <c r="B5" s="21">
        <v>10</v>
      </c>
      <c r="C5" s="21" t="s">
        <v>9</v>
      </c>
      <c r="D5" s="22" t="s">
        <v>10</v>
      </c>
      <c r="E5" s="22" t="s">
        <v>31</v>
      </c>
      <c r="F5" s="23">
        <v>1</v>
      </c>
      <c r="G5" s="24">
        <v>1</v>
      </c>
      <c r="H5" s="21" t="s">
        <v>12</v>
      </c>
      <c r="I5" s="25"/>
    </row>
    <row r="6" spans="1:9" x14ac:dyDescent="0.2">
      <c r="A6" s="26" t="s">
        <v>32</v>
      </c>
      <c r="B6" s="21">
        <v>9</v>
      </c>
      <c r="C6" s="21" t="s">
        <v>33</v>
      </c>
      <c r="D6" s="22" t="s">
        <v>10</v>
      </c>
      <c r="E6" s="22" t="s">
        <v>34</v>
      </c>
      <c r="F6" s="23">
        <v>1</v>
      </c>
      <c r="G6" s="24">
        <v>0.25</v>
      </c>
      <c r="H6" s="21" t="s">
        <v>35</v>
      </c>
      <c r="I6" s="25"/>
    </row>
    <row r="7" spans="1:9" ht="22.5" x14ac:dyDescent="0.2">
      <c r="A7" s="26" t="s">
        <v>36</v>
      </c>
      <c r="B7" s="21">
        <v>10</v>
      </c>
      <c r="C7" s="21" t="s">
        <v>37</v>
      </c>
      <c r="D7" s="22" t="s">
        <v>10</v>
      </c>
      <c r="E7" s="22" t="s">
        <v>38</v>
      </c>
      <c r="F7" s="23">
        <v>1</v>
      </c>
      <c r="G7" s="24">
        <v>1.5</v>
      </c>
      <c r="H7" s="21" t="s">
        <v>12</v>
      </c>
      <c r="I7" s="25" t="s">
        <v>39</v>
      </c>
    </row>
    <row r="8" spans="1:9" ht="22.5" x14ac:dyDescent="0.2">
      <c r="A8" s="26" t="s">
        <v>40</v>
      </c>
      <c r="B8" s="21">
        <v>9</v>
      </c>
      <c r="C8" s="21" t="s">
        <v>37</v>
      </c>
      <c r="D8" s="22" t="s">
        <v>10</v>
      </c>
      <c r="E8" s="22" t="s">
        <v>38</v>
      </c>
      <c r="F8" s="23">
        <v>1</v>
      </c>
      <c r="G8" s="24">
        <v>1.5</v>
      </c>
      <c r="H8" s="21" t="s">
        <v>12</v>
      </c>
      <c r="I8" s="25" t="s">
        <v>39</v>
      </c>
    </row>
    <row r="9" spans="1:9" ht="22.5" x14ac:dyDescent="0.2">
      <c r="A9" s="26" t="s">
        <v>40</v>
      </c>
      <c r="B9" s="21">
        <v>10</v>
      </c>
      <c r="C9" s="21" t="s">
        <v>9</v>
      </c>
      <c r="D9" s="22" t="s">
        <v>10</v>
      </c>
      <c r="E9" s="22" t="s">
        <v>31</v>
      </c>
      <c r="F9" s="23">
        <v>1</v>
      </c>
      <c r="G9" s="24">
        <v>1</v>
      </c>
      <c r="H9" s="21" t="s">
        <v>12</v>
      </c>
      <c r="I9" s="25"/>
    </row>
    <row r="10" spans="1:9" ht="22.5" x14ac:dyDescent="0.2">
      <c r="A10" s="20" t="s">
        <v>40</v>
      </c>
      <c r="B10" s="21">
        <v>10</v>
      </c>
      <c r="C10" s="21" t="s">
        <v>41</v>
      </c>
      <c r="D10" s="22" t="s">
        <v>10</v>
      </c>
      <c r="E10" s="22" t="s">
        <v>42</v>
      </c>
      <c r="F10" s="23">
        <v>1</v>
      </c>
      <c r="G10" s="24">
        <v>1.5</v>
      </c>
      <c r="H10" s="21" t="s">
        <v>12</v>
      </c>
      <c r="I10" s="25" t="s">
        <v>39</v>
      </c>
    </row>
    <row r="11" spans="1:9" x14ac:dyDescent="0.2">
      <c r="A11" s="20">
        <v>38779</v>
      </c>
      <c r="B11" s="21">
        <v>10</v>
      </c>
      <c r="C11" s="21" t="s">
        <v>46</v>
      </c>
      <c r="D11" s="22" t="s">
        <v>10</v>
      </c>
      <c r="E11" s="22"/>
      <c r="F11" s="23"/>
      <c r="G11" s="24">
        <v>0.5</v>
      </c>
      <c r="H11" s="21" t="s">
        <v>35</v>
      </c>
      <c r="I11" s="25" t="s">
        <v>47</v>
      </c>
    </row>
    <row r="12" spans="1:9" x14ac:dyDescent="0.2">
      <c r="A12" s="20">
        <v>38782</v>
      </c>
      <c r="B12" s="21">
        <v>9</v>
      </c>
      <c r="C12" s="21" t="s">
        <v>37</v>
      </c>
      <c r="D12" s="22" t="s">
        <v>10</v>
      </c>
      <c r="E12" s="22"/>
      <c r="F12" s="23"/>
      <c r="G12" s="24">
        <v>0.25</v>
      </c>
      <c r="H12" s="21" t="s">
        <v>12</v>
      </c>
      <c r="I12" s="25" t="s">
        <v>51</v>
      </c>
    </row>
    <row r="13" spans="1:9" x14ac:dyDescent="0.2">
      <c r="A13" s="20">
        <v>38794</v>
      </c>
      <c r="B13" s="21">
        <v>10</v>
      </c>
      <c r="C13" s="21" t="s">
        <v>37</v>
      </c>
      <c r="D13" s="22" t="s">
        <v>10</v>
      </c>
      <c r="E13" s="22" t="s">
        <v>53</v>
      </c>
      <c r="F13" s="23">
        <v>1</v>
      </c>
      <c r="G13" s="24">
        <v>0.5</v>
      </c>
      <c r="H13" s="21" t="s">
        <v>12</v>
      </c>
      <c r="I13" s="25" t="s">
        <v>39</v>
      </c>
    </row>
    <row r="14" spans="1:9" ht="22.5" x14ac:dyDescent="0.2">
      <c r="A14" s="20">
        <v>38794</v>
      </c>
      <c r="B14" s="21">
        <v>10</v>
      </c>
      <c r="C14" s="21" t="s">
        <v>41</v>
      </c>
      <c r="D14" s="22" t="s">
        <v>10</v>
      </c>
      <c r="E14" s="22" t="s">
        <v>42</v>
      </c>
      <c r="F14" s="23">
        <v>1</v>
      </c>
      <c r="G14" s="24">
        <v>1.5</v>
      </c>
      <c r="H14" s="21" t="s">
        <v>12</v>
      </c>
      <c r="I14" s="25" t="s">
        <v>39</v>
      </c>
    </row>
    <row r="15" spans="1:9" ht="22.5" x14ac:dyDescent="0.2">
      <c r="A15" s="20">
        <v>38802</v>
      </c>
      <c r="B15" s="21">
        <v>9</v>
      </c>
      <c r="C15" s="21" t="s">
        <v>41</v>
      </c>
      <c r="D15" s="22" t="s">
        <v>10</v>
      </c>
      <c r="E15" s="22" t="s">
        <v>42</v>
      </c>
      <c r="F15" s="23">
        <v>1</v>
      </c>
      <c r="G15" s="24">
        <v>1.5</v>
      </c>
      <c r="H15" s="21" t="s">
        <v>12</v>
      </c>
      <c r="I15" s="25" t="s">
        <v>39</v>
      </c>
    </row>
    <row r="16" spans="1:9" ht="22.5" x14ac:dyDescent="0.2">
      <c r="A16" s="20">
        <v>38806</v>
      </c>
      <c r="B16" s="21">
        <v>10</v>
      </c>
      <c r="C16" s="21" t="s">
        <v>58</v>
      </c>
      <c r="D16" s="22" t="s">
        <v>10</v>
      </c>
      <c r="E16" s="22" t="s">
        <v>38</v>
      </c>
      <c r="F16" s="23">
        <v>1</v>
      </c>
      <c r="G16" s="24">
        <v>1.5</v>
      </c>
      <c r="H16" s="21" t="s">
        <v>59</v>
      </c>
      <c r="I16" s="25" t="s">
        <v>60</v>
      </c>
    </row>
    <row r="17" spans="1:9" x14ac:dyDescent="0.2">
      <c r="A17" s="20">
        <v>38808</v>
      </c>
      <c r="B17" s="21">
        <v>10</v>
      </c>
      <c r="C17" s="21" t="s">
        <v>64</v>
      </c>
      <c r="D17" s="22" t="s">
        <v>10</v>
      </c>
      <c r="E17" s="22" t="s">
        <v>65</v>
      </c>
      <c r="F17" s="23"/>
      <c r="G17" s="24">
        <v>0.25</v>
      </c>
      <c r="H17" s="21" t="s">
        <v>35</v>
      </c>
      <c r="I17" s="25" t="s">
        <v>39</v>
      </c>
    </row>
    <row r="18" spans="1:9" ht="22.5" x14ac:dyDescent="0.2">
      <c r="A18" s="20">
        <v>38835</v>
      </c>
      <c r="B18" s="21">
        <v>9</v>
      </c>
      <c r="C18" s="21" t="s">
        <v>68</v>
      </c>
      <c r="D18" s="22" t="s">
        <v>10</v>
      </c>
      <c r="E18" s="22" t="s">
        <v>69</v>
      </c>
      <c r="F18" s="23">
        <v>1</v>
      </c>
      <c r="G18" s="24">
        <v>1.5</v>
      </c>
      <c r="H18" s="21" t="s">
        <v>35</v>
      </c>
      <c r="I18" s="25" t="s">
        <v>70</v>
      </c>
    </row>
    <row r="19" spans="1:9" x14ac:dyDescent="0.2">
      <c r="A19" s="20">
        <v>38857</v>
      </c>
      <c r="B19" s="21">
        <v>10</v>
      </c>
      <c r="C19" s="21" t="s">
        <v>37</v>
      </c>
      <c r="D19" s="22" t="s">
        <v>10</v>
      </c>
      <c r="E19" s="22" t="s">
        <v>53</v>
      </c>
      <c r="F19" s="23">
        <v>1</v>
      </c>
      <c r="G19" s="24">
        <v>0.5</v>
      </c>
      <c r="H19" s="21" t="s">
        <v>12</v>
      </c>
      <c r="I19" s="25" t="s">
        <v>39</v>
      </c>
    </row>
    <row r="20" spans="1:9" ht="22.5" x14ac:dyDescent="0.2">
      <c r="A20" s="20">
        <v>38857</v>
      </c>
      <c r="B20" s="21">
        <v>10</v>
      </c>
      <c r="C20" s="21" t="s">
        <v>58</v>
      </c>
      <c r="D20" s="22" t="s">
        <v>10</v>
      </c>
      <c r="E20" s="22" t="s">
        <v>38</v>
      </c>
      <c r="F20" s="23">
        <v>1</v>
      </c>
      <c r="G20" s="24">
        <v>1.5</v>
      </c>
      <c r="H20" s="21" t="s">
        <v>12</v>
      </c>
      <c r="I20" s="25" t="s">
        <v>39</v>
      </c>
    </row>
    <row r="21" spans="1:9" ht="22.5" x14ac:dyDescent="0.2">
      <c r="A21" s="20">
        <v>38872</v>
      </c>
      <c r="B21" s="21">
        <v>9</v>
      </c>
      <c r="C21" s="21" t="s">
        <v>37</v>
      </c>
      <c r="D21" s="22" t="s">
        <v>10</v>
      </c>
      <c r="E21" s="22" t="s">
        <v>38</v>
      </c>
      <c r="F21" s="23">
        <v>1</v>
      </c>
      <c r="G21" s="24">
        <v>1.5</v>
      </c>
      <c r="H21" s="21" t="s">
        <v>12</v>
      </c>
      <c r="I21" s="25" t="s">
        <v>39</v>
      </c>
    </row>
    <row r="22" spans="1:9" ht="22.5" x14ac:dyDescent="0.2">
      <c r="A22" s="20">
        <v>38880</v>
      </c>
      <c r="B22" s="21">
        <v>10</v>
      </c>
      <c r="C22" s="21" t="s">
        <v>77</v>
      </c>
      <c r="D22" s="22" t="s">
        <v>10</v>
      </c>
      <c r="E22" s="22" t="s">
        <v>78</v>
      </c>
      <c r="F22" s="23">
        <v>3</v>
      </c>
      <c r="G22" s="24">
        <v>2</v>
      </c>
      <c r="H22" s="21" t="s">
        <v>35</v>
      </c>
      <c r="I22" s="25"/>
    </row>
    <row r="23" spans="1:9" ht="22.5" x14ac:dyDescent="0.2">
      <c r="A23" s="20">
        <v>38885</v>
      </c>
      <c r="B23" s="21">
        <v>9</v>
      </c>
      <c r="C23" s="21" t="s">
        <v>41</v>
      </c>
      <c r="D23" s="22" t="s">
        <v>10</v>
      </c>
      <c r="E23" s="22" t="s">
        <v>42</v>
      </c>
      <c r="F23" s="23">
        <v>1</v>
      </c>
      <c r="G23" s="24">
        <v>1.5</v>
      </c>
      <c r="H23" s="21" t="s">
        <v>12</v>
      </c>
      <c r="I23" s="25" t="s">
        <v>39</v>
      </c>
    </row>
    <row r="24" spans="1:9" ht="22.5" x14ac:dyDescent="0.2">
      <c r="A24" s="20">
        <v>38885</v>
      </c>
      <c r="B24" s="21">
        <v>9</v>
      </c>
      <c r="C24" s="21" t="s">
        <v>37</v>
      </c>
      <c r="D24" s="22" t="s">
        <v>10</v>
      </c>
      <c r="E24" s="22" t="s">
        <v>38</v>
      </c>
      <c r="F24" s="23">
        <v>1</v>
      </c>
      <c r="G24" s="24">
        <v>1.5</v>
      </c>
      <c r="H24" s="21" t="s">
        <v>12</v>
      </c>
      <c r="I24" s="25" t="s">
        <v>39</v>
      </c>
    </row>
    <row r="25" spans="1:9" x14ac:dyDescent="0.2">
      <c r="A25" s="20">
        <v>38899</v>
      </c>
      <c r="B25" s="21">
        <v>10</v>
      </c>
      <c r="C25" s="21" t="s">
        <v>81</v>
      </c>
      <c r="D25" s="22" t="s">
        <v>10</v>
      </c>
      <c r="E25" s="22" t="s">
        <v>13</v>
      </c>
      <c r="F25" s="23">
        <v>1</v>
      </c>
      <c r="G25" s="24">
        <v>0.5</v>
      </c>
      <c r="H25" s="21" t="s">
        <v>12</v>
      </c>
      <c r="I25" s="25" t="s">
        <v>82</v>
      </c>
    </row>
    <row r="26" spans="1:9" ht="22.5" x14ac:dyDescent="0.2">
      <c r="A26" s="20">
        <v>38900</v>
      </c>
      <c r="B26" s="21">
        <v>10</v>
      </c>
      <c r="C26" s="21" t="s">
        <v>81</v>
      </c>
      <c r="D26" s="22" t="s">
        <v>10</v>
      </c>
      <c r="E26" s="22" t="s">
        <v>83</v>
      </c>
      <c r="F26" s="23">
        <v>1</v>
      </c>
      <c r="G26" s="24">
        <v>0.5</v>
      </c>
      <c r="H26" s="21" t="s">
        <v>59</v>
      </c>
      <c r="I26" s="25"/>
    </row>
    <row r="27" spans="1:9" ht="22.5" x14ac:dyDescent="0.2">
      <c r="A27" s="20">
        <v>38900</v>
      </c>
      <c r="B27" s="21">
        <v>10</v>
      </c>
      <c r="C27" s="21" t="s">
        <v>9</v>
      </c>
      <c r="D27" s="22" t="s">
        <v>10</v>
      </c>
      <c r="E27" s="22" t="s">
        <v>31</v>
      </c>
      <c r="F27" s="23">
        <v>1</v>
      </c>
      <c r="G27" s="24">
        <v>1</v>
      </c>
      <c r="H27" s="21" t="s">
        <v>12</v>
      </c>
      <c r="I27" s="25"/>
    </row>
    <row r="28" spans="1:9" ht="22.5" x14ac:dyDescent="0.2">
      <c r="A28" s="20">
        <v>38963</v>
      </c>
      <c r="B28" s="21">
        <v>10</v>
      </c>
      <c r="C28" s="21" t="s">
        <v>37</v>
      </c>
      <c r="D28" s="22" t="s">
        <v>10</v>
      </c>
      <c r="E28" s="22" t="s">
        <v>91</v>
      </c>
      <c r="F28" s="23">
        <v>1</v>
      </c>
      <c r="G28" s="24">
        <v>0.5</v>
      </c>
      <c r="H28" s="21" t="s">
        <v>12</v>
      </c>
      <c r="I28" s="25" t="s">
        <v>39</v>
      </c>
    </row>
    <row r="29" spans="1:9" x14ac:dyDescent="0.2">
      <c r="A29" s="20">
        <v>38965</v>
      </c>
      <c r="B29" s="21">
        <v>9</v>
      </c>
      <c r="C29" s="21" t="s">
        <v>58</v>
      </c>
      <c r="D29" s="22" t="s">
        <v>10</v>
      </c>
      <c r="E29" s="22" t="s">
        <v>53</v>
      </c>
      <c r="F29" s="23">
        <v>1</v>
      </c>
      <c r="G29" s="24">
        <v>0.5</v>
      </c>
      <c r="H29" s="21" t="s">
        <v>12</v>
      </c>
      <c r="I29" s="25" t="s">
        <v>39</v>
      </c>
    </row>
    <row r="30" spans="1:9" ht="22.5" x14ac:dyDescent="0.2">
      <c r="A30" s="20">
        <v>38965</v>
      </c>
      <c r="B30" s="21">
        <v>9</v>
      </c>
      <c r="C30" s="21" t="s">
        <v>58</v>
      </c>
      <c r="D30" s="22" t="s">
        <v>10</v>
      </c>
      <c r="E30" s="22" t="s">
        <v>38</v>
      </c>
      <c r="F30" s="23">
        <v>1</v>
      </c>
      <c r="G30" s="24">
        <v>1.5</v>
      </c>
      <c r="H30" s="21" t="s">
        <v>12</v>
      </c>
      <c r="I30" s="25" t="s">
        <v>39</v>
      </c>
    </row>
    <row r="31" spans="1:9" ht="22.5" x14ac:dyDescent="0.2">
      <c r="A31" s="20">
        <v>38968</v>
      </c>
      <c r="B31" s="21">
        <v>9</v>
      </c>
      <c r="C31" s="21" t="s">
        <v>94</v>
      </c>
      <c r="D31" s="22" t="s">
        <v>10</v>
      </c>
      <c r="E31" s="22" t="s">
        <v>78</v>
      </c>
      <c r="F31" s="23">
        <v>4</v>
      </c>
      <c r="G31" s="24">
        <v>2</v>
      </c>
      <c r="H31" s="21" t="s">
        <v>35</v>
      </c>
      <c r="I31" s="25"/>
    </row>
    <row r="32" spans="1:9" ht="22.5" x14ac:dyDescent="0.2">
      <c r="A32" s="20">
        <v>38982</v>
      </c>
      <c r="B32" s="21">
        <v>10</v>
      </c>
      <c r="C32" s="21" t="s">
        <v>37</v>
      </c>
      <c r="D32" s="22" t="s">
        <v>10</v>
      </c>
      <c r="E32" s="22" t="s">
        <v>38</v>
      </c>
      <c r="F32" s="23">
        <v>1</v>
      </c>
      <c r="G32" s="24">
        <v>1.5</v>
      </c>
      <c r="H32" s="21" t="s">
        <v>12</v>
      </c>
      <c r="I32" s="25" t="s">
        <v>39</v>
      </c>
    </row>
    <row r="33" spans="1:9" x14ac:dyDescent="0.2">
      <c r="A33" s="20">
        <v>38996</v>
      </c>
      <c r="B33" s="21">
        <v>9</v>
      </c>
      <c r="C33" s="21" t="s">
        <v>58</v>
      </c>
      <c r="D33" s="22" t="s">
        <v>10</v>
      </c>
      <c r="E33" s="22" t="s">
        <v>53</v>
      </c>
      <c r="F33" s="23">
        <v>1</v>
      </c>
      <c r="G33" s="24">
        <v>0.5</v>
      </c>
      <c r="H33" s="21" t="s">
        <v>12</v>
      </c>
      <c r="I33" s="25" t="s">
        <v>99</v>
      </c>
    </row>
    <row r="34" spans="1:9" ht="22.5" x14ac:dyDescent="0.2">
      <c r="A34" s="20">
        <v>38996</v>
      </c>
      <c r="B34" s="21">
        <v>9</v>
      </c>
      <c r="C34" s="21" t="s">
        <v>58</v>
      </c>
      <c r="D34" s="22" t="s">
        <v>10</v>
      </c>
      <c r="E34" s="22" t="s">
        <v>38</v>
      </c>
      <c r="F34" s="23">
        <v>1</v>
      </c>
      <c r="G34" s="24">
        <v>1.5</v>
      </c>
      <c r="H34" s="21" t="s">
        <v>12</v>
      </c>
      <c r="I34" s="25" t="s">
        <v>99</v>
      </c>
    </row>
    <row r="35" spans="1:9" ht="22.5" x14ac:dyDescent="0.2">
      <c r="A35" s="20">
        <v>39001</v>
      </c>
      <c r="B35" s="21">
        <v>10</v>
      </c>
      <c r="C35" s="21" t="s">
        <v>41</v>
      </c>
      <c r="D35" s="22" t="s">
        <v>10</v>
      </c>
      <c r="E35" s="22" t="s">
        <v>42</v>
      </c>
      <c r="F35" s="23">
        <v>1</v>
      </c>
      <c r="G35" s="24">
        <v>1.5</v>
      </c>
      <c r="H35" s="21" t="s">
        <v>12</v>
      </c>
      <c r="I35" s="25" t="s">
        <v>39</v>
      </c>
    </row>
    <row r="36" spans="1:9" ht="22.5" x14ac:dyDescent="0.2">
      <c r="A36" s="20">
        <v>39001</v>
      </c>
      <c r="B36" s="21">
        <v>10</v>
      </c>
      <c r="C36" s="21" t="s">
        <v>37</v>
      </c>
      <c r="D36" s="22" t="s">
        <v>10</v>
      </c>
      <c r="E36" s="22" t="s">
        <v>38</v>
      </c>
      <c r="F36" s="23">
        <v>1</v>
      </c>
      <c r="G36" s="24">
        <v>1.5</v>
      </c>
      <c r="H36" s="21" t="s">
        <v>12</v>
      </c>
      <c r="I36" s="25" t="s">
        <v>39</v>
      </c>
    </row>
    <row r="37" spans="1:9" ht="22.5" x14ac:dyDescent="0.2">
      <c r="A37" s="20">
        <v>39018</v>
      </c>
      <c r="B37" s="21">
        <v>10</v>
      </c>
      <c r="C37" s="21" t="s">
        <v>58</v>
      </c>
      <c r="D37" s="22" t="s">
        <v>10</v>
      </c>
      <c r="E37" s="22" t="s">
        <v>38</v>
      </c>
      <c r="F37" s="23">
        <v>1</v>
      </c>
      <c r="G37" s="24">
        <v>1.5</v>
      </c>
      <c r="H37" s="21" t="s">
        <v>12</v>
      </c>
      <c r="I37" s="25" t="s">
        <v>39</v>
      </c>
    </row>
    <row r="38" spans="1:9" ht="22.5" x14ac:dyDescent="0.2">
      <c r="A38" s="20">
        <v>39025</v>
      </c>
      <c r="B38" s="21">
        <v>9</v>
      </c>
      <c r="C38" s="21" t="s">
        <v>41</v>
      </c>
      <c r="D38" s="22" t="s">
        <v>10</v>
      </c>
      <c r="E38" s="22" t="s">
        <v>42</v>
      </c>
      <c r="F38" s="23">
        <v>1</v>
      </c>
      <c r="G38" s="24">
        <v>1.5</v>
      </c>
      <c r="H38" s="21" t="s">
        <v>12</v>
      </c>
      <c r="I38" s="25" t="s">
        <v>39</v>
      </c>
    </row>
    <row r="39" spans="1:9" ht="22.5" x14ac:dyDescent="0.2">
      <c r="A39" s="20">
        <v>39025</v>
      </c>
      <c r="B39" s="21">
        <v>9</v>
      </c>
      <c r="C39" s="21" t="s">
        <v>37</v>
      </c>
      <c r="D39" s="22" t="s">
        <v>10</v>
      </c>
      <c r="E39" s="22" t="s">
        <v>38</v>
      </c>
      <c r="F39" s="23">
        <v>1</v>
      </c>
      <c r="G39" s="24">
        <v>1.5</v>
      </c>
      <c r="H39" s="21" t="s">
        <v>12</v>
      </c>
      <c r="I39" s="25" t="s">
        <v>39</v>
      </c>
    </row>
    <row r="40" spans="1:9" ht="22.5" x14ac:dyDescent="0.2">
      <c r="A40" s="20">
        <v>39036</v>
      </c>
      <c r="B40" s="21">
        <v>10</v>
      </c>
      <c r="C40" s="21" t="s">
        <v>37</v>
      </c>
      <c r="D40" s="22" t="s">
        <v>10</v>
      </c>
      <c r="E40" s="22" t="s">
        <v>38</v>
      </c>
      <c r="F40" s="23">
        <v>1</v>
      </c>
      <c r="G40" s="24">
        <v>1.5</v>
      </c>
      <c r="H40" s="21" t="s">
        <v>12</v>
      </c>
      <c r="I40" s="25" t="s">
        <v>39</v>
      </c>
    </row>
    <row r="41" spans="1:9" x14ac:dyDescent="0.2">
      <c r="A41" s="20">
        <v>39037</v>
      </c>
      <c r="B41" s="21">
        <v>9</v>
      </c>
      <c r="C41" s="21" t="s">
        <v>37</v>
      </c>
      <c r="D41" s="22" t="s">
        <v>10</v>
      </c>
      <c r="E41" s="22" t="s">
        <v>53</v>
      </c>
      <c r="F41" s="23">
        <v>1</v>
      </c>
      <c r="G41" s="24">
        <v>0.5</v>
      </c>
      <c r="H41" s="21" t="s">
        <v>12</v>
      </c>
      <c r="I41" s="25" t="s">
        <v>39</v>
      </c>
    </row>
    <row r="42" spans="1:9" ht="22.5" x14ac:dyDescent="0.2">
      <c r="A42" s="20">
        <v>39037</v>
      </c>
      <c r="B42" s="21">
        <v>9</v>
      </c>
      <c r="C42" s="21" t="s">
        <v>41</v>
      </c>
      <c r="D42" s="22" t="s">
        <v>10</v>
      </c>
      <c r="E42" s="22" t="s">
        <v>42</v>
      </c>
      <c r="F42" s="23">
        <v>1</v>
      </c>
      <c r="G42" s="24">
        <v>1.5</v>
      </c>
      <c r="H42" s="21" t="s">
        <v>12</v>
      </c>
      <c r="I42" s="25" t="s">
        <v>39</v>
      </c>
    </row>
    <row r="43" spans="1:9" x14ac:dyDescent="0.2">
      <c r="A43" s="20">
        <v>39045</v>
      </c>
      <c r="B43" s="21">
        <v>10</v>
      </c>
      <c r="C43" s="21" t="s">
        <v>112</v>
      </c>
      <c r="D43" s="22" t="s">
        <v>10</v>
      </c>
      <c r="E43" s="22"/>
      <c r="F43" s="23"/>
      <c r="G43" s="24">
        <v>1</v>
      </c>
      <c r="H43" s="21" t="s">
        <v>35</v>
      </c>
      <c r="I43" s="25" t="s">
        <v>113</v>
      </c>
    </row>
    <row r="44" spans="1:9" ht="22.5" x14ac:dyDescent="0.2">
      <c r="A44" s="20">
        <v>38770</v>
      </c>
      <c r="B44" s="21" t="s">
        <v>121</v>
      </c>
      <c r="C44" s="21" t="s">
        <v>122</v>
      </c>
      <c r="D44" s="22" t="s">
        <v>10</v>
      </c>
      <c r="E44" s="22" t="s">
        <v>123</v>
      </c>
      <c r="F44" s="23">
        <v>1</v>
      </c>
      <c r="G44" s="24">
        <v>1.5</v>
      </c>
      <c r="H44" s="21" t="s">
        <v>35</v>
      </c>
      <c r="I44" s="25"/>
    </row>
    <row r="45" spans="1:9" ht="22.5" x14ac:dyDescent="0.2">
      <c r="A45" s="20">
        <v>38802</v>
      </c>
      <c r="B45" s="21" t="s">
        <v>121</v>
      </c>
      <c r="C45" s="21" t="s">
        <v>37</v>
      </c>
      <c r="D45" s="22" t="s">
        <v>10</v>
      </c>
      <c r="E45" s="22" t="s">
        <v>129</v>
      </c>
      <c r="F45" s="23">
        <v>1</v>
      </c>
      <c r="G45" s="24">
        <v>1.5</v>
      </c>
      <c r="H45" s="21" t="s">
        <v>125</v>
      </c>
      <c r="I45" s="25" t="s">
        <v>39</v>
      </c>
    </row>
    <row r="46" spans="1:9" x14ac:dyDescent="0.2">
      <c r="A46" s="20">
        <v>38843</v>
      </c>
      <c r="B46" s="21" t="s">
        <v>118</v>
      </c>
      <c r="C46" s="21" t="s">
        <v>68</v>
      </c>
      <c r="D46" s="22" t="s">
        <v>10</v>
      </c>
      <c r="E46" s="22" t="s">
        <v>133</v>
      </c>
      <c r="F46" s="23">
        <v>1</v>
      </c>
      <c r="G46" s="24">
        <v>1.5</v>
      </c>
      <c r="H46" s="21" t="s">
        <v>35</v>
      </c>
      <c r="I46" s="25"/>
    </row>
    <row r="47" spans="1:9" ht="22.5" x14ac:dyDescent="0.2">
      <c r="A47" s="20">
        <v>38913</v>
      </c>
      <c r="B47" s="21" t="s">
        <v>118</v>
      </c>
      <c r="C47" s="21" t="s">
        <v>37</v>
      </c>
      <c r="D47" s="22" t="s">
        <v>10</v>
      </c>
      <c r="E47" s="22" t="s">
        <v>38</v>
      </c>
      <c r="F47" s="23">
        <v>1</v>
      </c>
      <c r="G47" s="24">
        <v>1.5</v>
      </c>
      <c r="H47" s="21" t="s">
        <v>125</v>
      </c>
      <c r="I47" s="25" t="s">
        <v>39</v>
      </c>
    </row>
    <row r="48" spans="1:9" ht="22.5" x14ac:dyDescent="0.2">
      <c r="A48" s="20">
        <v>39004</v>
      </c>
      <c r="B48" s="21" t="s">
        <v>121</v>
      </c>
      <c r="C48" s="21" t="s">
        <v>37</v>
      </c>
      <c r="D48" s="22" t="s">
        <v>10</v>
      </c>
      <c r="E48" s="22" t="s">
        <v>38</v>
      </c>
      <c r="F48" s="23">
        <v>1</v>
      </c>
      <c r="G48" s="24">
        <v>1.5</v>
      </c>
      <c r="H48" s="21" t="s">
        <v>125</v>
      </c>
      <c r="I48" s="25" t="s">
        <v>39</v>
      </c>
    </row>
    <row r="49" spans="1:9" ht="22.5" x14ac:dyDescent="0.2">
      <c r="A49" s="20">
        <v>39019</v>
      </c>
      <c r="B49" s="21" t="s">
        <v>121</v>
      </c>
      <c r="C49" s="21" t="s">
        <v>122</v>
      </c>
      <c r="D49" s="22" t="s">
        <v>10</v>
      </c>
      <c r="E49" s="22" t="s">
        <v>151</v>
      </c>
      <c r="F49" s="23">
        <v>4</v>
      </c>
      <c r="G49" s="24">
        <v>0.75</v>
      </c>
      <c r="H49" s="21" t="s">
        <v>125</v>
      </c>
      <c r="I49" s="25"/>
    </row>
    <row r="50" spans="1:9" ht="22.5" x14ac:dyDescent="0.2">
      <c r="A50" s="20">
        <v>39039</v>
      </c>
      <c r="B50" s="21" t="s">
        <v>118</v>
      </c>
      <c r="C50" s="21" t="s">
        <v>58</v>
      </c>
      <c r="D50" s="22" t="s">
        <v>10</v>
      </c>
      <c r="E50" s="22" t="s">
        <v>38</v>
      </c>
      <c r="F50" s="23">
        <v>1</v>
      </c>
      <c r="G50" s="24">
        <v>1.5</v>
      </c>
      <c r="H50" s="21" t="s">
        <v>125</v>
      </c>
      <c r="I50" s="25" t="s">
        <v>39</v>
      </c>
    </row>
    <row r="51" spans="1:9" ht="22.5" x14ac:dyDescent="0.2">
      <c r="A51" s="20">
        <v>39053</v>
      </c>
      <c r="B51" s="21" t="s">
        <v>118</v>
      </c>
      <c r="C51" s="21" t="s">
        <v>9</v>
      </c>
      <c r="D51" s="22" t="s">
        <v>10</v>
      </c>
      <c r="E51" s="22" t="s">
        <v>31</v>
      </c>
      <c r="F51" s="23">
        <v>1</v>
      </c>
      <c r="G51" s="24">
        <v>1</v>
      </c>
      <c r="H51" s="21" t="s">
        <v>125</v>
      </c>
      <c r="I51" s="2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opLeftCell="A28" zoomScale="140" zoomScaleNormal="140" workbookViewId="0">
      <selection activeCell="H57" sqref="H57"/>
    </sheetView>
  </sheetViews>
  <sheetFormatPr baseColWidth="10" defaultColWidth="11.5703125" defaultRowHeight="12.75" x14ac:dyDescent="0.2"/>
  <cols>
    <col min="1" max="1" width="36.85546875" customWidth="1"/>
    <col min="2" max="2" width="21.42578125" customWidth="1"/>
    <col min="3" max="3" width="25.140625" customWidth="1"/>
    <col min="4" max="4" width="26.5703125" customWidth="1"/>
  </cols>
  <sheetData>
    <row r="3" spans="1:4" x14ac:dyDescent="0.2">
      <c r="A3" s="32"/>
      <c r="B3" s="33" t="s">
        <v>173</v>
      </c>
      <c r="C3" s="34"/>
      <c r="D3" s="35"/>
    </row>
    <row r="4" spans="1:4" x14ac:dyDescent="0.2">
      <c r="A4" s="33" t="s">
        <v>2</v>
      </c>
      <c r="B4" s="36" t="s">
        <v>174</v>
      </c>
      <c r="C4" s="37" t="s">
        <v>175</v>
      </c>
      <c r="D4" s="38" t="s">
        <v>176</v>
      </c>
    </row>
    <row r="5" spans="1:4" x14ac:dyDescent="0.2">
      <c r="A5" s="39" t="s">
        <v>37</v>
      </c>
      <c r="B5" s="40">
        <v>16</v>
      </c>
      <c r="C5" s="41">
        <v>18.75</v>
      </c>
      <c r="D5" s="42">
        <v>1.171875</v>
      </c>
    </row>
    <row r="6" spans="1:4" x14ac:dyDescent="0.2">
      <c r="A6" s="39" t="s">
        <v>41</v>
      </c>
      <c r="B6" s="40">
        <v>7</v>
      </c>
      <c r="C6" s="41">
        <v>10.5</v>
      </c>
      <c r="D6" s="42">
        <v>1.5</v>
      </c>
    </row>
    <row r="7" spans="1:4" x14ac:dyDescent="0.2">
      <c r="A7" s="39" t="s">
        <v>58</v>
      </c>
      <c r="B7" s="40">
        <v>8</v>
      </c>
      <c r="C7" s="41">
        <v>10</v>
      </c>
      <c r="D7" s="42">
        <v>1.25</v>
      </c>
    </row>
    <row r="8" spans="1:4" x14ac:dyDescent="0.2">
      <c r="A8" s="43" t="s">
        <v>9</v>
      </c>
      <c r="B8" s="44">
        <v>7</v>
      </c>
      <c r="C8" s="45">
        <v>5.75</v>
      </c>
      <c r="D8" s="46">
        <v>0.8214285714285714</v>
      </c>
    </row>
    <row r="9" spans="1:4" x14ac:dyDescent="0.2">
      <c r="A9" s="39" t="s">
        <v>68</v>
      </c>
      <c r="B9" s="40">
        <v>2</v>
      </c>
      <c r="C9" s="41">
        <v>3</v>
      </c>
      <c r="D9" s="42">
        <v>1.5</v>
      </c>
    </row>
    <row r="10" spans="1:4" x14ac:dyDescent="0.2">
      <c r="A10" s="39" t="s">
        <v>122</v>
      </c>
      <c r="B10" s="40">
        <v>2</v>
      </c>
      <c r="C10" s="41">
        <v>2.25</v>
      </c>
      <c r="D10" s="42">
        <v>1.125</v>
      </c>
    </row>
    <row r="11" spans="1:4" x14ac:dyDescent="0.2">
      <c r="A11" s="39" t="s">
        <v>94</v>
      </c>
      <c r="B11" s="40">
        <v>1</v>
      </c>
      <c r="C11" s="41">
        <v>2</v>
      </c>
      <c r="D11" s="42">
        <v>2</v>
      </c>
    </row>
    <row r="12" spans="1:4" x14ac:dyDescent="0.2">
      <c r="A12" s="39" t="s">
        <v>77</v>
      </c>
      <c r="B12" s="40">
        <v>1</v>
      </c>
      <c r="C12" s="41">
        <v>2</v>
      </c>
      <c r="D12" s="42">
        <v>2</v>
      </c>
    </row>
    <row r="13" spans="1:4" x14ac:dyDescent="0.2">
      <c r="A13" s="39" t="s">
        <v>112</v>
      </c>
      <c r="B13" s="40">
        <v>1</v>
      </c>
      <c r="C13" s="41">
        <v>1</v>
      </c>
      <c r="D13" s="42">
        <v>1</v>
      </c>
    </row>
    <row r="14" spans="1:4" x14ac:dyDescent="0.2">
      <c r="A14" s="39" t="s">
        <v>81</v>
      </c>
      <c r="B14" s="40">
        <v>2</v>
      </c>
      <c r="C14" s="41">
        <v>1</v>
      </c>
      <c r="D14" s="42">
        <v>0.5</v>
      </c>
    </row>
    <row r="15" spans="1:4" x14ac:dyDescent="0.2">
      <c r="A15" s="39" t="s">
        <v>46</v>
      </c>
      <c r="B15" s="40">
        <v>1</v>
      </c>
      <c r="C15" s="41">
        <v>0.5</v>
      </c>
      <c r="D15" s="42">
        <v>0.5</v>
      </c>
    </row>
    <row r="16" spans="1:4" x14ac:dyDescent="0.2">
      <c r="A16" s="39" t="s">
        <v>33</v>
      </c>
      <c r="B16" s="40">
        <v>1</v>
      </c>
      <c r="C16" s="41">
        <v>0.25</v>
      </c>
      <c r="D16" s="42">
        <v>0.25</v>
      </c>
    </row>
    <row r="17" spans="1:4" x14ac:dyDescent="0.2">
      <c r="A17" s="47" t="s">
        <v>64</v>
      </c>
      <c r="B17" s="48">
        <v>1</v>
      </c>
      <c r="C17" s="49">
        <v>0.25</v>
      </c>
      <c r="D17" s="50">
        <v>0.25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1" zoomScale="140" zoomScaleNormal="140" workbookViewId="0">
      <selection activeCell="F1" sqref="F1:F65536"/>
    </sheetView>
  </sheetViews>
  <sheetFormatPr baseColWidth="10" defaultColWidth="11.5703125" defaultRowHeight="12.75" x14ac:dyDescent="0.2"/>
  <cols>
    <col min="1" max="1" width="7.140625" customWidth="1"/>
    <col min="2" max="2" width="5.5703125" customWidth="1"/>
    <col min="3" max="3" width="27.7109375" customWidth="1"/>
    <col min="6" max="6" width="4.42578125" customWidth="1"/>
    <col min="8" max="8" width="6.5703125" customWidth="1"/>
    <col min="9" max="9" width="25" customWidth="1"/>
    <col min="11" max="11" width="14" customWidth="1"/>
    <col min="12" max="12" width="15" customWidth="1"/>
    <col min="16" max="16" width="15.85546875" customWidth="1"/>
  </cols>
  <sheetData>
    <row r="1" spans="1:16" ht="33.75" x14ac:dyDescent="0.2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7" t="s">
        <v>7</v>
      </c>
      <c r="I1" s="16" t="s">
        <v>8</v>
      </c>
    </row>
    <row r="2" spans="1:16" ht="38.25" x14ac:dyDescent="0.2">
      <c r="A2" s="26" t="s">
        <v>36</v>
      </c>
      <c r="B2" s="21">
        <v>10</v>
      </c>
      <c r="C2" s="21" t="s">
        <v>37</v>
      </c>
      <c r="D2" s="22" t="s">
        <v>10</v>
      </c>
      <c r="E2" s="22" t="s">
        <v>38</v>
      </c>
      <c r="F2" s="23">
        <v>1</v>
      </c>
      <c r="G2" s="24">
        <v>1.5</v>
      </c>
      <c r="H2" s="21" t="s">
        <v>12</v>
      </c>
      <c r="I2" s="25" t="s">
        <v>39</v>
      </c>
      <c r="K2" s="51" t="s">
        <v>177</v>
      </c>
      <c r="L2" s="51" t="s">
        <v>178</v>
      </c>
      <c r="M2" s="51" t="s">
        <v>179</v>
      </c>
      <c r="N2" s="51" t="s">
        <v>180</v>
      </c>
      <c r="O2" s="51" t="s">
        <v>181</v>
      </c>
      <c r="P2" s="52" t="s">
        <v>182</v>
      </c>
    </row>
    <row r="3" spans="1:16" ht="23.25" x14ac:dyDescent="0.25">
      <c r="A3" s="26" t="s">
        <v>40</v>
      </c>
      <c r="B3" s="21">
        <v>9</v>
      </c>
      <c r="C3" s="21" t="s">
        <v>37</v>
      </c>
      <c r="D3" s="22" t="s">
        <v>10</v>
      </c>
      <c r="E3" s="22" t="s">
        <v>38</v>
      </c>
      <c r="F3" s="23">
        <v>1</v>
      </c>
      <c r="G3" s="24">
        <v>1.5</v>
      </c>
      <c r="H3" s="21" t="s">
        <v>12</v>
      </c>
      <c r="I3" s="25" t="s">
        <v>39</v>
      </c>
      <c r="K3">
        <f>SUM(G2:G17)</f>
        <v>24</v>
      </c>
      <c r="L3">
        <f>COUNT(G2:G17)</f>
        <v>16</v>
      </c>
      <c r="M3">
        <f>K3*30</f>
        <v>720</v>
      </c>
      <c r="N3">
        <f>L3*341</f>
        <v>5456</v>
      </c>
      <c r="O3">
        <f>K3*200</f>
        <v>4800</v>
      </c>
      <c r="P3" s="53">
        <f>M3+N3+O3</f>
        <v>10976</v>
      </c>
    </row>
    <row r="4" spans="1:16" ht="22.5" x14ac:dyDescent="0.2">
      <c r="A4" s="20">
        <v>38806</v>
      </c>
      <c r="B4" s="21">
        <v>10</v>
      </c>
      <c r="C4" s="21" t="s">
        <v>58</v>
      </c>
      <c r="D4" s="22" t="s">
        <v>10</v>
      </c>
      <c r="E4" s="22" t="s">
        <v>38</v>
      </c>
      <c r="F4" s="23">
        <v>1</v>
      </c>
      <c r="G4" s="24">
        <v>1.5</v>
      </c>
      <c r="H4" s="21" t="s">
        <v>59</v>
      </c>
      <c r="I4" s="25" t="s">
        <v>60</v>
      </c>
    </row>
    <row r="5" spans="1:16" ht="22.5" x14ac:dyDescent="0.2">
      <c r="A5" s="20">
        <v>38857</v>
      </c>
      <c r="B5" s="21">
        <v>10</v>
      </c>
      <c r="C5" s="21" t="s">
        <v>58</v>
      </c>
      <c r="D5" s="22" t="s">
        <v>10</v>
      </c>
      <c r="E5" s="22" t="s">
        <v>38</v>
      </c>
      <c r="F5" s="23">
        <v>1</v>
      </c>
      <c r="G5" s="24">
        <v>1.5</v>
      </c>
      <c r="H5" s="21" t="s">
        <v>12</v>
      </c>
      <c r="I5" s="25" t="s">
        <v>39</v>
      </c>
    </row>
    <row r="6" spans="1:16" ht="22.5" x14ac:dyDescent="0.2">
      <c r="A6" s="20">
        <v>38872</v>
      </c>
      <c r="B6" s="21">
        <v>9</v>
      </c>
      <c r="C6" s="21" t="s">
        <v>37</v>
      </c>
      <c r="D6" s="22" t="s">
        <v>10</v>
      </c>
      <c r="E6" s="22" t="s">
        <v>38</v>
      </c>
      <c r="F6" s="23">
        <v>1</v>
      </c>
      <c r="G6" s="24">
        <v>1.5</v>
      </c>
      <c r="H6" s="21" t="s">
        <v>12</v>
      </c>
      <c r="I6" s="25" t="s">
        <v>39</v>
      </c>
    </row>
    <row r="7" spans="1:16" ht="22.5" x14ac:dyDescent="0.2">
      <c r="A7" s="20">
        <v>38885</v>
      </c>
      <c r="B7" s="21">
        <v>9</v>
      </c>
      <c r="C7" s="21" t="s">
        <v>37</v>
      </c>
      <c r="D7" s="22" t="s">
        <v>10</v>
      </c>
      <c r="E7" s="22" t="s">
        <v>38</v>
      </c>
      <c r="F7" s="23">
        <v>1</v>
      </c>
      <c r="G7" s="24">
        <v>1.5</v>
      </c>
      <c r="H7" s="21" t="s">
        <v>12</v>
      </c>
      <c r="I7" s="25" t="s">
        <v>39</v>
      </c>
    </row>
    <row r="8" spans="1:16" ht="22.5" x14ac:dyDescent="0.2">
      <c r="A8" s="20">
        <v>38965</v>
      </c>
      <c r="B8" s="21">
        <v>9</v>
      </c>
      <c r="C8" s="21" t="s">
        <v>58</v>
      </c>
      <c r="D8" s="22" t="s">
        <v>10</v>
      </c>
      <c r="E8" s="22" t="s">
        <v>38</v>
      </c>
      <c r="F8" s="23">
        <v>1</v>
      </c>
      <c r="G8" s="24">
        <v>1.5</v>
      </c>
      <c r="H8" s="21" t="s">
        <v>12</v>
      </c>
      <c r="I8" s="25" t="s">
        <v>39</v>
      </c>
    </row>
    <row r="9" spans="1:16" ht="22.5" x14ac:dyDescent="0.2">
      <c r="A9" s="20">
        <v>38982</v>
      </c>
      <c r="B9" s="21">
        <v>10</v>
      </c>
      <c r="C9" s="21" t="s">
        <v>37</v>
      </c>
      <c r="D9" s="22" t="s">
        <v>10</v>
      </c>
      <c r="E9" s="22" t="s">
        <v>38</v>
      </c>
      <c r="F9" s="23">
        <v>1</v>
      </c>
      <c r="G9" s="24">
        <v>1.5</v>
      </c>
      <c r="H9" s="21" t="s">
        <v>12</v>
      </c>
      <c r="I9" s="25" t="s">
        <v>39</v>
      </c>
    </row>
    <row r="10" spans="1:16" ht="22.5" x14ac:dyDescent="0.2">
      <c r="A10" s="20">
        <v>38996</v>
      </c>
      <c r="B10" s="21">
        <v>9</v>
      </c>
      <c r="C10" s="21" t="s">
        <v>58</v>
      </c>
      <c r="D10" s="22" t="s">
        <v>10</v>
      </c>
      <c r="E10" s="22" t="s">
        <v>38</v>
      </c>
      <c r="F10" s="23">
        <v>1</v>
      </c>
      <c r="G10" s="24">
        <v>1.5</v>
      </c>
      <c r="H10" s="21" t="s">
        <v>12</v>
      </c>
      <c r="I10" s="25" t="s">
        <v>99</v>
      </c>
    </row>
    <row r="11" spans="1:16" ht="22.5" x14ac:dyDescent="0.2">
      <c r="A11" s="20">
        <v>39001</v>
      </c>
      <c r="B11" s="21">
        <v>10</v>
      </c>
      <c r="C11" s="21" t="s">
        <v>37</v>
      </c>
      <c r="D11" s="22" t="s">
        <v>10</v>
      </c>
      <c r="E11" s="22" t="s">
        <v>38</v>
      </c>
      <c r="F11" s="23">
        <v>1</v>
      </c>
      <c r="G11" s="24">
        <v>1.5</v>
      </c>
      <c r="H11" s="21" t="s">
        <v>12</v>
      </c>
      <c r="I11" s="25" t="s">
        <v>39</v>
      </c>
    </row>
    <row r="12" spans="1:16" ht="22.5" x14ac:dyDescent="0.2">
      <c r="A12" s="20">
        <v>39018</v>
      </c>
      <c r="B12" s="21">
        <v>10</v>
      </c>
      <c r="C12" s="21" t="s">
        <v>58</v>
      </c>
      <c r="D12" s="22" t="s">
        <v>10</v>
      </c>
      <c r="E12" s="22" t="s">
        <v>38</v>
      </c>
      <c r="F12" s="23">
        <v>1</v>
      </c>
      <c r="G12" s="24">
        <v>1.5</v>
      </c>
      <c r="H12" s="21" t="s">
        <v>12</v>
      </c>
      <c r="I12" s="25" t="s">
        <v>39</v>
      </c>
    </row>
    <row r="13" spans="1:16" ht="22.5" x14ac:dyDescent="0.2">
      <c r="A13" s="20">
        <v>39025</v>
      </c>
      <c r="B13" s="21">
        <v>9</v>
      </c>
      <c r="C13" s="21" t="s">
        <v>37</v>
      </c>
      <c r="D13" s="22" t="s">
        <v>10</v>
      </c>
      <c r="E13" s="22" t="s">
        <v>38</v>
      </c>
      <c r="F13" s="23">
        <v>1</v>
      </c>
      <c r="G13" s="24">
        <v>1.5</v>
      </c>
      <c r="H13" s="21" t="s">
        <v>12</v>
      </c>
      <c r="I13" s="25" t="s">
        <v>39</v>
      </c>
    </row>
    <row r="14" spans="1:16" ht="22.5" x14ac:dyDescent="0.2">
      <c r="A14" s="20">
        <v>39036</v>
      </c>
      <c r="B14" s="21">
        <v>10</v>
      </c>
      <c r="C14" s="21" t="s">
        <v>37</v>
      </c>
      <c r="D14" s="22" t="s">
        <v>10</v>
      </c>
      <c r="E14" s="22" t="s">
        <v>38</v>
      </c>
      <c r="F14" s="23">
        <v>1</v>
      </c>
      <c r="G14" s="24">
        <v>1.5</v>
      </c>
      <c r="H14" s="21" t="s">
        <v>12</v>
      </c>
      <c r="I14" s="25" t="s">
        <v>39</v>
      </c>
    </row>
    <row r="15" spans="1:16" ht="22.5" x14ac:dyDescent="0.2">
      <c r="A15" s="20">
        <v>38913</v>
      </c>
      <c r="B15" s="21" t="s">
        <v>118</v>
      </c>
      <c r="C15" s="21" t="s">
        <v>37</v>
      </c>
      <c r="D15" s="22" t="s">
        <v>10</v>
      </c>
      <c r="E15" s="22" t="s">
        <v>38</v>
      </c>
      <c r="F15" s="23">
        <v>1</v>
      </c>
      <c r="G15" s="24">
        <v>1.5</v>
      </c>
      <c r="H15" s="21" t="s">
        <v>125</v>
      </c>
      <c r="I15" s="25" t="s">
        <v>39</v>
      </c>
    </row>
    <row r="16" spans="1:16" ht="22.5" x14ac:dyDescent="0.2">
      <c r="A16" s="20">
        <v>39004</v>
      </c>
      <c r="B16" s="21" t="s">
        <v>121</v>
      </c>
      <c r="C16" s="21" t="s">
        <v>37</v>
      </c>
      <c r="D16" s="22" t="s">
        <v>10</v>
      </c>
      <c r="E16" s="22" t="s">
        <v>38</v>
      </c>
      <c r="F16" s="23">
        <v>1</v>
      </c>
      <c r="G16" s="24">
        <v>1.5</v>
      </c>
      <c r="H16" s="21" t="s">
        <v>125</v>
      </c>
      <c r="I16" s="25" t="s">
        <v>39</v>
      </c>
    </row>
    <row r="17" spans="1:9" ht="22.5" x14ac:dyDescent="0.2">
      <c r="A17" s="20">
        <v>39039</v>
      </c>
      <c r="B17" s="21" t="s">
        <v>118</v>
      </c>
      <c r="C17" s="21" t="s">
        <v>58</v>
      </c>
      <c r="D17" s="22" t="s">
        <v>10</v>
      </c>
      <c r="E17" s="22" t="s">
        <v>38</v>
      </c>
      <c r="F17" s="23">
        <v>1</v>
      </c>
      <c r="G17" s="24">
        <v>1.5</v>
      </c>
      <c r="H17" s="21" t="s">
        <v>125</v>
      </c>
      <c r="I17" s="25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Hist Général 2017</vt:lpstr>
      <vt:lpstr>Hist Général 2018</vt:lpstr>
      <vt:lpstr>ID sous-systèmes</vt:lpstr>
      <vt:lpstr>ID Statform</vt:lpstr>
      <vt:lpstr>NT Statform</vt:lpstr>
      <vt:lpstr>Cout defaillance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Cousin-Hub</dc:creator>
  <cp:lastModifiedBy>Cousin Hub</cp:lastModifiedBy>
  <dcterms:created xsi:type="dcterms:W3CDTF">2020-07-22T15:05:17Z</dcterms:created>
  <dcterms:modified xsi:type="dcterms:W3CDTF">2020-07-22T15:07:46Z</dcterms:modified>
</cp:coreProperties>
</file>